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ba71708\Desktop\Úrad\Rozpočet\2026-2028\"/>
    </mc:Choice>
  </mc:AlternateContent>
  <xr:revisionPtr revIDLastSave="0" documentId="13_ncr:1_{6B761123-BA72-4882-9112-ABF9B54D3F6E}" xr6:coauthVersionLast="36" xr6:coauthVersionMax="36" xr10:uidLastSave="{00000000-0000-0000-0000-000000000000}"/>
  <bookViews>
    <workbookView xWindow="0" yWindow="0" windowWidth="21576" windowHeight="789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2" i="1" l="1"/>
  <c r="I115" i="1"/>
  <c r="L93" i="1" l="1"/>
  <c r="K93" i="1"/>
  <c r="J93" i="1"/>
  <c r="I93" i="1"/>
  <c r="H93" i="1"/>
  <c r="G93" i="1"/>
  <c r="F93" i="1"/>
  <c r="K86" i="1"/>
  <c r="L86" i="1"/>
  <c r="J86" i="1"/>
  <c r="J82" i="1"/>
  <c r="L66" i="1"/>
  <c r="K66" i="1"/>
  <c r="J66" i="1"/>
  <c r="F66" i="1" l="1"/>
  <c r="F147" i="1"/>
  <c r="F133" i="1"/>
  <c r="F124" i="1"/>
  <c r="G160" i="1"/>
  <c r="G124" i="1"/>
  <c r="G66" i="1"/>
  <c r="H145" i="1"/>
  <c r="I124" i="1"/>
  <c r="J124" i="1"/>
  <c r="K124" i="1"/>
  <c r="L124" i="1"/>
  <c r="H124" i="1"/>
  <c r="L110" i="1"/>
  <c r="K110" i="1"/>
  <c r="J110" i="1"/>
  <c r="I110" i="1"/>
  <c r="H110" i="1"/>
  <c r="G110" i="1"/>
  <c r="F110" i="1"/>
  <c r="I86" i="1"/>
  <c r="F86" i="1"/>
  <c r="G86" i="1"/>
  <c r="H86" i="1"/>
  <c r="I74" i="1"/>
  <c r="J74" i="1"/>
  <c r="K74" i="1"/>
  <c r="L74" i="1"/>
  <c r="G74" i="1"/>
  <c r="F74" i="1"/>
  <c r="H74" i="1"/>
  <c r="G20" i="1" l="1"/>
  <c r="F20" i="1"/>
  <c r="I160" i="1" l="1"/>
  <c r="I147" i="1"/>
  <c r="I145" i="1"/>
  <c r="L20" i="1"/>
  <c r="K20" i="1"/>
  <c r="J20" i="1"/>
  <c r="I20" i="1"/>
  <c r="H20" i="1"/>
  <c r="J147" i="1" l="1"/>
  <c r="K147" i="1"/>
  <c r="L147" i="1"/>
  <c r="J145" i="1"/>
  <c r="K145" i="1"/>
  <c r="L145" i="1"/>
  <c r="G142" i="1" l="1"/>
  <c r="G147" i="1"/>
  <c r="G130" i="1"/>
  <c r="G60" i="1"/>
  <c r="H160" i="1"/>
  <c r="H147" i="1"/>
  <c r="F167" i="1"/>
  <c r="F160" i="1"/>
  <c r="F145" i="1"/>
  <c r="F142" i="1"/>
  <c r="F130" i="1"/>
  <c r="F119" i="1"/>
  <c r="F115" i="1"/>
  <c r="F104" i="1"/>
  <c r="F82" i="1"/>
  <c r="F77" i="1"/>
  <c r="F68" i="1"/>
  <c r="F60" i="1"/>
  <c r="F52" i="1"/>
  <c r="F50" i="1"/>
  <c r="F30" i="1"/>
  <c r="F24" i="1"/>
  <c r="F148" i="1" l="1"/>
  <c r="F168" i="1" s="1"/>
  <c r="F31" i="1"/>
  <c r="J160" i="1"/>
  <c r="G77" i="1" l="1"/>
  <c r="H77" i="1"/>
  <c r="I77" i="1"/>
  <c r="J77" i="1"/>
  <c r="K77" i="1"/>
  <c r="L77" i="1"/>
  <c r="H167" i="1"/>
  <c r="H142" i="1"/>
  <c r="H133" i="1"/>
  <c r="H130" i="1"/>
  <c r="H119" i="1"/>
  <c r="H115" i="1"/>
  <c r="H104" i="1"/>
  <c r="H82" i="1"/>
  <c r="H68" i="1"/>
  <c r="H66" i="1"/>
  <c r="H60" i="1"/>
  <c r="H52" i="1"/>
  <c r="H50" i="1"/>
  <c r="H30" i="1"/>
  <c r="H24" i="1"/>
  <c r="H148" i="1" l="1"/>
  <c r="H168" i="1" s="1"/>
  <c r="H31" i="1"/>
  <c r="L167" i="1"/>
  <c r="L160" i="1"/>
  <c r="L142" i="1"/>
  <c r="L133" i="1"/>
  <c r="L130" i="1"/>
  <c r="L119" i="1"/>
  <c r="L115" i="1"/>
  <c r="L104" i="1"/>
  <c r="L82" i="1"/>
  <c r="L68" i="1"/>
  <c r="L60" i="1"/>
  <c r="L52" i="1"/>
  <c r="L50" i="1"/>
  <c r="K167" i="1"/>
  <c r="K160" i="1"/>
  <c r="K142" i="1"/>
  <c r="K133" i="1"/>
  <c r="K130" i="1"/>
  <c r="K119" i="1"/>
  <c r="K115" i="1"/>
  <c r="K104" i="1"/>
  <c r="K82" i="1"/>
  <c r="K68" i="1"/>
  <c r="K60" i="1"/>
  <c r="K52" i="1"/>
  <c r="K50" i="1"/>
  <c r="L30" i="1"/>
  <c r="L24" i="1"/>
  <c r="K148" i="1" l="1"/>
  <c r="K168" i="1" s="1"/>
  <c r="L148" i="1"/>
  <c r="L168" i="1" s="1"/>
  <c r="L31" i="1"/>
  <c r="I130" i="1" l="1"/>
  <c r="J130" i="1"/>
  <c r="I68" i="1"/>
  <c r="J68" i="1"/>
  <c r="I52" i="1"/>
  <c r="J52" i="1"/>
  <c r="G104" i="1" l="1"/>
  <c r="G145" i="1"/>
  <c r="I167" i="1" l="1"/>
  <c r="J167" i="1"/>
  <c r="I142" i="1"/>
  <c r="J104" i="1"/>
  <c r="I104" i="1"/>
  <c r="G167" i="1" l="1"/>
  <c r="J133" i="1"/>
  <c r="I133" i="1"/>
  <c r="G133" i="1"/>
  <c r="J119" i="1"/>
  <c r="I119" i="1"/>
  <c r="G119" i="1"/>
  <c r="J115" i="1"/>
  <c r="G115" i="1"/>
  <c r="I82" i="1"/>
  <c r="G82" i="1"/>
  <c r="G68" i="1"/>
  <c r="I66" i="1"/>
  <c r="J60" i="1"/>
  <c r="I60" i="1"/>
  <c r="G52" i="1"/>
  <c r="J50" i="1"/>
  <c r="I50" i="1"/>
  <c r="G50" i="1"/>
  <c r="K30" i="1"/>
  <c r="J30" i="1"/>
  <c r="I30" i="1"/>
  <c r="G30" i="1"/>
  <c r="K24" i="1"/>
  <c r="J24" i="1"/>
  <c r="I24" i="1"/>
  <c r="G24" i="1"/>
  <c r="G148" i="1" l="1"/>
  <c r="G168" i="1" s="1"/>
  <c r="I148" i="1"/>
  <c r="I168" i="1" s="1"/>
  <c r="J148" i="1"/>
  <c r="J168" i="1" s="1"/>
  <c r="G31" i="1"/>
  <c r="K31" i="1"/>
  <c r="J31" i="1"/>
  <c r="I31" i="1"/>
</calcChain>
</file>

<file path=xl/sharedStrings.xml><?xml version="1.0" encoding="utf-8"?>
<sst xmlns="http://schemas.openxmlformats.org/spreadsheetml/2006/main" count="204" uniqueCount="103">
  <si>
    <t>Príjmy</t>
  </si>
  <si>
    <t>Bežné p.</t>
  </si>
  <si>
    <t>funk.klas.</t>
  </si>
  <si>
    <t>ekon.klas.</t>
  </si>
  <si>
    <t>názov</t>
  </si>
  <si>
    <t>podielové dane</t>
  </si>
  <si>
    <t>príjem z daní z nehnuteľností</t>
  </si>
  <si>
    <t>príjmy z vlastníctva</t>
  </si>
  <si>
    <t>administratívne poplatky</t>
  </si>
  <si>
    <t>príjem zo špecif. tovarov a služieb</t>
  </si>
  <si>
    <t>príjem z náhodného predaja a služieb</t>
  </si>
  <si>
    <t>príjem z vkladov</t>
  </si>
  <si>
    <t>ostatné príjmy</t>
  </si>
  <si>
    <t>transfery v rámci verej.správy</t>
  </si>
  <si>
    <t>Spolu</t>
  </si>
  <si>
    <t>Kapit.p.</t>
  </si>
  <si>
    <t>príjem z predaja majetku</t>
  </si>
  <si>
    <t>kapit.transfer v rámci ver.správy</t>
  </si>
  <si>
    <t>Príj.FO</t>
  </si>
  <si>
    <t>zostatok prostr.z min.rokov</t>
  </si>
  <si>
    <t>Výdavky</t>
  </si>
  <si>
    <t>Bežné v.</t>
  </si>
  <si>
    <t>01.1.1</t>
  </si>
  <si>
    <t>tarifný plat,osobný plat,zákl.plat</t>
  </si>
  <si>
    <t>poistné do VšZP</t>
  </si>
  <si>
    <t>poistné do ostatných ZP</t>
  </si>
  <si>
    <t>poistné do soc.poisťovne</t>
  </si>
  <si>
    <t>cestovné náhrady</t>
  </si>
  <si>
    <t>Energia,voda,komunikácie</t>
  </si>
  <si>
    <t>materiál</t>
  </si>
  <si>
    <t>rutinná a štandardná údržba</t>
  </si>
  <si>
    <t>platba nájmu z náj.zmlúv</t>
  </si>
  <si>
    <t>služby</t>
  </si>
  <si>
    <t>transfery jednotlivcom a nez.práv.o.</t>
  </si>
  <si>
    <t>Spolu Správa obce</t>
  </si>
  <si>
    <t>01.3.3</t>
  </si>
  <si>
    <t>dopravné</t>
  </si>
  <si>
    <t>01.1.2</t>
  </si>
  <si>
    <t>Spolu Finančné a rozpočt.záležitosti</t>
  </si>
  <si>
    <t>01.7.0</t>
  </si>
  <si>
    <t>splácanie úrokov v tuzemsku</t>
  </si>
  <si>
    <t>Spolu Transakcie verej.dlhu</t>
  </si>
  <si>
    <t>03.2.0</t>
  </si>
  <si>
    <t>Spolu Ochrana pred požiarmi</t>
  </si>
  <si>
    <t>04.5.1</t>
  </si>
  <si>
    <t>Spolu Voľby</t>
  </si>
  <si>
    <t>Spolu Matrika,Regob,Reg.adries</t>
  </si>
  <si>
    <t>Spolu  Cestná doprava</t>
  </si>
  <si>
    <t>05.1.0</t>
  </si>
  <si>
    <t>Spolu Nakladanie s odpadmi</t>
  </si>
  <si>
    <t>06.2.0</t>
  </si>
  <si>
    <t>Spolu Rozvoj obcí</t>
  </si>
  <si>
    <t>06.4.0</t>
  </si>
  <si>
    <t>Spolu Verejné osvetlenie</t>
  </si>
  <si>
    <t>06.6.0</t>
  </si>
  <si>
    <t>Spolu Bývania a občian.vybavenosť</t>
  </si>
  <si>
    <t>08.1.0</t>
  </si>
  <si>
    <t>Spolu Rekreač.a šport.služby</t>
  </si>
  <si>
    <t>08.2.0</t>
  </si>
  <si>
    <t>Spolu Kultúrne služby</t>
  </si>
  <si>
    <t>09.6.0</t>
  </si>
  <si>
    <t>Spolu Vedľajšie služby v školstve</t>
  </si>
  <si>
    <t>10.2.0</t>
  </si>
  <si>
    <t>Spolu Staroba</t>
  </si>
  <si>
    <t>10.4.0</t>
  </si>
  <si>
    <t>Spolu Rodina a deti</t>
  </si>
  <si>
    <t>realizácia stavieb a tech.zhodnotenie</t>
  </si>
  <si>
    <t>Kapitál.rozpočet spolu</t>
  </si>
  <si>
    <t>Bežný rozpočet spolu</t>
  </si>
  <si>
    <t>Výdav.FO</t>
  </si>
  <si>
    <t>Výdavkové FO spolu</t>
  </si>
  <si>
    <t>nákup pozemkov a nehmotných aktív</t>
  </si>
  <si>
    <t>prípravná a projektová dokumentácia</t>
  </si>
  <si>
    <t>splátky úrokov</t>
  </si>
  <si>
    <t>bankové úvery</t>
  </si>
  <si>
    <t>príjem z pokút</t>
  </si>
  <si>
    <t>príjem za odber podz.vody, stočné</t>
  </si>
  <si>
    <t>04.4.3</t>
  </si>
  <si>
    <t>Spolu za výstavbu</t>
  </si>
  <si>
    <t>Spolu Komunitné centrum</t>
  </si>
  <si>
    <t>rok 2026</t>
  </si>
  <si>
    <t>čerp.2023</t>
  </si>
  <si>
    <t>čerp.2024</t>
  </si>
  <si>
    <t>schvál. 2025</t>
  </si>
  <si>
    <t>očak.sk.2025</t>
  </si>
  <si>
    <t>rok 2027</t>
  </si>
  <si>
    <t>rok 2028</t>
  </si>
  <si>
    <t>Dane z používania tovarov a z povolenia na výkon činnosti</t>
  </si>
  <si>
    <t xml:space="preserve">iné príjmové finančné operácie </t>
  </si>
  <si>
    <t>ostatné úvery, pôžičky a návratné fin.výpomoci</t>
  </si>
  <si>
    <t>príspevok do DDS</t>
  </si>
  <si>
    <t>06.3.0</t>
  </si>
  <si>
    <t>splácanie tuzemskej istiny</t>
  </si>
  <si>
    <t>nákup dopravných prostriedkov</t>
  </si>
  <si>
    <t>04.6.0</t>
  </si>
  <si>
    <t>nákup strojov, prístrojov, zariadení,techniky a náradia</t>
  </si>
  <si>
    <t>rekonštrukcia a modernizácia</t>
  </si>
  <si>
    <t>poplatky v banke</t>
  </si>
  <si>
    <t>05.2.0</t>
  </si>
  <si>
    <t>Spolu za nakladanie s odpadovými vodami:</t>
  </si>
  <si>
    <t>splátka leasingu</t>
  </si>
  <si>
    <t>transfery v rámci verejnej správy</t>
  </si>
  <si>
    <t>Návrh rozpočtu obce Štiavnické Bane na roky 2026-2028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</si>
</sst>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1" fillId="2" borderId="0" xfId="1"/>
    <xf numFmtId="0" fontId="1" fillId="2" borderId="0" xfId="1" applyAlignment="1">
      <alignment horizontal="center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0" xfId="1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0" xfId="1" applyBorder="1"/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1" fillId="2" borderId="0" xfId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2" xfId="0" applyNumberFormat="1" applyFill="1" applyBorder="1"/>
    <xf numFmtId="49" fontId="1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Border="1"/>
    <xf numFmtId="4" fontId="0" fillId="0" borderId="9" xfId="0" applyNumberFormat="1" applyFill="1" applyBorder="1"/>
    <xf numFmtId="4" fontId="0" fillId="0" borderId="5" xfId="0" applyNumberFormat="1" applyBorder="1"/>
    <xf numFmtId="4" fontId="0" fillId="0" borderId="7" xfId="0" applyNumberFormat="1" applyBorder="1"/>
    <xf numFmtId="4" fontId="0" fillId="0" borderId="1" xfId="0" applyNumberFormat="1" applyFill="1" applyBorder="1"/>
    <xf numFmtId="4" fontId="3" fillId="0" borderId="0" xfId="0" applyNumberFormat="1" applyFont="1"/>
    <xf numFmtId="4" fontId="3" fillId="0" borderId="0" xfId="0" applyNumberFormat="1" applyFont="1" applyBorder="1"/>
    <xf numFmtId="4" fontId="0" fillId="0" borderId="0" xfId="0" applyNumberFormat="1"/>
    <xf numFmtId="4" fontId="0" fillId="0" borderId="0" xfId="0" applyNumberFormat="1" applyBorder="1"/>
    <xf numFmtId="4" fontId="1" fillId="2" borderId="0" xfId="1" applyNumberFormat="1"/>
    <xf numFmtId="4" fontId="1" fillId="2" borderId="0" xfId="1" applyNumberFormat="1" applyBorder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49" fontId="0" fillId="0" borderId="8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" fontId="0" fillId="0" borderId="3" xfId="0" applyNumberFormat="1" applyBorder="1"/>
    <xf numFmtId="4" fontId="10" fillId="0" borderId="5" xfId="0" applyNumberFormat="1" applyFont="1" applyBorder="1"/>
    <xf numFmtId="4" fontId="0" fillId="0" borderId="1" xfId="0" applyNumberFormat="1" applyFont="1" applyBorder="1"/>
    <xf numFmtId="4" fontId="3" fillId="0" borderId="0" xfId="0" applyNumberFormat="1" applyFont="1" applyFill="1" applyBorder="1"/>
    <xf numFmtId="4" fontId="0" fillId="0" borderId="8" xfId="0" applyNumberFormat="1" applyBorder="1"/>
    <xf numFmtId="4" fontId="0" fillId="0" borderId="11" xfId="0" applyNumberFormat="1" applyBorder="1"/>
    <xf numFmtId="4" fontId="3" fillId="0" borderId="10" xfId="0" applyNumberFormat="1" applyFont="1" applyBorder="1"/>
    <xf numFmtId="4" fontId="0" fillId="0" borderId="1" xfId="0" applyNumberFormat="1" applyFont="1" applyFill="1" applyBorder="1"/>
    <xf numFmtId="4" fontId="0" fillId="0" borderId="1" xfId="0" applyNumberFormat="1" applyBorder="1" applyAlignment="1">
      <alignment horizontal="right"/>
    </xf>
    <xf numFmtId="4" fontId="10" fillId="0" borderId="1" xfId="0" applyNumberFormat="1" applyFont="1" applyBorder="1"/>
    <xf numFmtId="4" fontId="9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4" fontId="0" fillId="0" borderId="1" xfId="0" applyNumberFormat="1" applyFont="1" applyFill="1" applyBorder="1" applyAlignment="1">
      <alignment horizontal="right"/>
    </xf>
    <xf numFmtId="0" fontId="9" fillId="0" borderId="0" xfId="0" applyFont="1" applyAlignment="1"/>
  </cellXfs>
  <cellStyles count="2">
    <cellStyle name="Dobrá" xfId="1" builtinId="26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0"/>
  <sheetViews>
    <sheetView tabSelected="1" topLeftCell="A157" zoomScaleNormal="100" workbookViewId="0">
      <selection activeCell="K178" sqref="K178"/>
    </sheetView>
  </sheetViews>
  <sheetFormatPr defaultRowHeight="14.4" x14ac:dyDescent="0.3"/>
  <cols>
    <col min="3" max="3" width="11.6640625" style="10" customWidth="1"/>
    <col min="4" max="4" width="12.88671875" style="2" customWidth="1"/>
    <col min="5" max="5" width="49.44140625" style="2" customWidth="1"/>
    <col min="6" max="7" width="11.6640625" customWidth="1"/>
    <col min="8" max="8" width="11.6640625" style="20" customWidth="1"/>
    <col min="9" max="9" width="14.33203125" customWidth="1"/>
    <col min="10" max="10" width="11.6640625" style="20" customWidth="1"/>
    <col min="11" max="12" width="11.6640625" customWidth="1"/>
    <col min="18" max="18" width="11.5546875" customWidth="1"/>
    <col min="19" max="19" width="12.109375" customWidth="1"/>
    <col min="20" max="20" width="13.6640625" customWidth="1"/>
  </cols>
  <sheetData>
    <row r="1" spans="1:12" x14ac:dyDescent="0.3">
      <c r="A1" s="55" t="s">
        <v>102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5" spans="1:12" x14ac:dyDescent="0.3">
      <c r="A5" s="56" t="s">
        <v>0</v>
      </c>
      <c r="B5" s="56"/>
    </row>
    <row r="6" spans="1:12" ht="15" thickBot="1" x14ac:dyDescent="0.35">
      <c r="B6" s="3" t="s">
        <v>1</v>
      </c>
    </row>
    <row r="7" spans="1:12" ht="15" thickBot="1" x14ac:dyDescent="0.35">
      <c r="C7" s="9"/>
      <c r="D7" s="14" t="s">
        <v>3</v>
      </c>
      <c r="E7" s="14" t="s">
        <v>4</v>
      </c>
      <c r="F7" s="14" t="s">
        <v>81</v>
      </c>
      <c r="G7" s="14" t="s">
        <v>82</v>
      </c>
      <c r="H7" s="14" t="s">
        <v>83</v>
      </c>
      <c r="I7" s="21" t="s">
        <v>84</v>
      </c>
      <c r="J7" s="14" t="s">
        <v>80</v>
      </c>
      <c r="K7" s="22" t="s">
        <v>85</v>
      </c>
      <c r="L7" s="22" t="s">
        <v>86</v>
      </c>
    </row>
    <row r="8" spans="1:12" x14ac:dyDescent="0.3">
      <c r="D8" s="13">
        <v>111</v>
      </c>
      <c r="E8" s="13" t="s">
        <v>5</v>
      </c>
      <c r="F8" s="39">
        <v>574354.98</v>
      </c>
      <c r="G8" s="39">
        <v>561754.84</v>
      </c>
      <c r="H8" s="39">
        <v>420000</v>
      </c>
      <c r="I8" s="39">
        <v>420000</v>
      </c>
      <c r="J8" s="39">
        <v>450000</v>
      </c>
      <c r="K8" s="39">
        <v>460000</v>
      </c>
      <c r="L8" s="40">
        <v>470000</v>
      </c>
    </row>
    <row r="9" spans="1:12" x14ac:dyDescent="0.3">
      <c r="D9" s="12">
        <v>121</v>
      </c>
      <c r="E9" s="12" t="s">
        <v>6</v>
      </c>
      <c r="F9" s="39">
        <v>64626.2</v>
      </c>
      <c r="G9" s="39">
        <v>79214.58</v>
      </c>
      <c r="H9" s="39">
        <v>87450</v>
      </c>
      <c r="I9" s="39">
        <v>86000</v>
      </c>
      <c r="J9" s="39">
        <v>91000</v>
      </c>
      <c r="K9" s="39">
        <v>91000</v>
      </c>
      <c r="L9" s="39">
        <v>91000</v>
      </c>
    </row>
    <row r="10" spans="1:12" x14ac:dyDescent="0.3">
      <c r="D10" s="12">
        <v>133</v>
      </c>
      <c r="E10" s="12" t="s">
        <v>9</v>
      </c>
      <c r="F10" s="41">
        <v>34063.89</v>
      </c>
      <c r="G10" s="41">
        <v>42243.17</v>
      </c>
      <c r="H10" s="39">
        <v>36800</v>
      </c>
      <c r="I10" s="41">
        <v>38100</v>
      </c>
      <c r="J10" s="39">
        <v>44450</v>
      </c>
      <c r="K10" s="42">
        <v>44450</v>
      </c>
      <c r="L10" s="42">
        <v>44450</v>
      </c>
    </row>
    <row r="11" spans="1:12" x14ac:dyDescent="0.3">
      <c r="D11" s="12">
        <v>134</v>
      </c>
      <c r="E11" s="12" t="s">
        <v>87</v>
      </c>
      <c r="F11" s="41">
        <v>1471.03</v>
      </c>
      <c r="G11" s="41">
        <v>86.04</v>
      </c>
      <c r="H11" s="39">
        <v>1000</v>
      </c>
      <c r="I11" s="41">
        <v>390</v>
      </c>
      <c r="J11" s="39">
        <v>1500</v>
      </c>
      <c r="K11" s="42">
        <v>1500</v>
      </c>
      <c r="L11" s="42">
        <v>1500</v>
      </c>
    </row>
    <row r="12" spans="1:12" x14ac:dyDescent="0.3">
      <c r="D12" s="12">
        <v>212</v>
      </c>
      <c r="E12" s="12" t="s">
        <v>7</v>
      </c>
      <c r="F12" s="41">
        <v>33377.949999999997</v>
      </c>
      <c r="G12" s="41">
        <v>29231.74</v>
      </c>
      <c r="H12" s="43">
        <v>28200</v>
      </c>
      <c r="I12" s="41">
        <v>26000</v>
      </c>
      <c r="J12" s="43">
        <v>28200</v>
      </c>
      <c r="K12" s="42">
        <v>28200</v>
      </c>
      <c r="L12" s="42">
        <v>28200</v>
      </c>
    </row>
    <row r="13" spans="1:12" x14ac:dyDescent="0.3">
      <c r="D13" s="12">
        <v>221</v>
      </c>
      <c r="E13" s="12" t="s">
        <v>8</v>
      </c>
      <c r="F13" s="39">
        <v>1153</v>
      </c>
      <c r="G13" s="39">
        <v>1215</v>
      </c>
      <c r="H13" s="39">
        <v>1500</v>
      </c>
      <c r="I13" s="39">
        <v>1200</v>
      </c>
      <c r="J13" s="39">
        <v>1500</v>
      </c>
      <c r="K13" s="39">
        <v>1500</v>
      </c>
      <c r="L13" s="39">
        <v>1500</v>
      </c>
    </row>
    <row r="14" spans="1:12" x14ac:dyDescent="0.3">
      <c r="D14" s="12">
        <v>222</v>
      </c>
      <c r="E14" s="12" t="s">
        <v>75</v>
      </c>
      <c r="F14" s="39">
        <v>0</v>
      </c>
      <c r="G14" s="39">
        <v>66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</row>
    <row r="15" spans="1:12" x14ac:dyDescent="0.3">
      <c r="D15" s="12">
        <v>223</v>
      </c>
      <c r="E15" s="12" t="s">
        <v>10</v>
      </c>
      <c r="F15" s="39">
        <v>37607.1</v>
      </c>
      <c r="G15" s="39">
        <v>37820.21</v>
      </c>
      <c r="H15" s="39">
        <v>4280</v>
      </c>
      <c r="I15" s="39">
        <v>33000</v>
      </c>
      <c r="J15" s="39">
        <v>31480</v>
      </c>
      <c r="K15" s="39">
        <v>31480</v>
      </c>
      <c r="L15" s="39">
        <v>31480</v>
      </c>
    </row>
    <row r="16" spans="1:12" x14ac:dyDescent="0.3">
      <c r="D16" s="12">
        <v>229</v>
      </c>
      <c r="E16" s="12" t="s">
        <v>76</v>
      </c>
      <c r="F16" s="39">
        <v>28883.24</v>
      </c>
      <c r="G16" s="39">
        <v>35426.449999999997</v>
      </c>
      <c r="H16" s="39">
        <v>27000</v>
      </c>
      <c r="I16" s="39">
        <v>31000</v>
      </c>
      <c r="J16" s="39">
        <v>28000</v>
      </c>
      <c r="K16" s="39">
        <v>28000</v>
      </c>
      <c r="L16" s="39">
        <v>28000</v>
      </c>
    </row>
    <row r="17" spans="1:12" x14ac:dyDescent="0.3">
      <c r="D17" s="12">
        <v>242</v>
      </c>
      <c r="E17" s="12" t="s">
        <v>11</v>
      </c>
      <c r="F17" s="39">
        <v>0</v>
      </c>
      <c r="G17" s="39">
        <v>0</v>
      </c>
      <c r="H17" s="39">
        <v>100</v>
      </c>
      <c r="I17" s="39">
        <v>40</v>
      </c>
      <c r="J17" s="39">
        <v>100</v>
      </c>
      <c r="K17" s="39">
        <v>100</v>
      </c>
      <c r="L17" s="39">
        <v>100</v>
      </c>
    </row>
    <row r="18" spans="1:12" x14ac:dyDescent="0.3">
      <c r="D18" s="12">
        <v>292</v>
      </c>
      <c r="E18" s="12" t="s">
        <v>12</v>
      </c>
      <c r="F18" s="39">
        <v>6690.48</v>
      </c>
      <c r="G18" s="39">
        <v>5014.9799999999996</v>
      </c>
      <c r="H18" s="39">
        <v>0</v>
      </c>
      <c r="I18" s="39">
        <v>1700</v>
      </c>
      <c r="J18" s="39">
        <v>0</v>
      </c>
      <c r="K18" s="39">
        <v>0</v>
      </c>
      <c r="L18" s="39">
        <v>0</v>
      </c>
    </row>
    <row r="19" spans="1:12" x14ac:dyDescent="0.3">
      <c r="D19" s="12">
        <v>312</v>
      </c>
      <c r="E19" s="12" t="s">
        <v>13</v>
      </c>
      <c r="F19" s="39">
        <v>1504663</v>
      </c>
      <c r="G19" s="39">
        <v>1085098.8400000001</v>
      </c>
      <c r="H19" s="43">
        <v>1495295</v>
      </c>
      <c r="I19" s="41">
        <v>1100000</v>
      </c>
      <c r="J19" s="43">
        <v>986811</v>
      </c>
      <c r="K19" s="42">
        <v>986811</v>
      </c>
      <c r="L19" s="42">
        <v>986811</v>
      </c>
    </row>
    <row r="20" spans="1:12" x14ac:dyDescent="0.3">
      <c r="E20" s="4" t="s">
        <v>14</v>
      </c>
      <c r="F20" s="44">
        <f t="shared" ref="F20:L20" si="0">SUM(F8:F19)</f>
        <v>2286890.87</v>
      </c>
      <c r="G20" s="44">
        <f t="shared" si="0"/>
        <v>1877171.85</v>
      </c>
      <c r="H20" s="45">
        <f t="shared" si="0"/>
        <v>2101625</v>
      </c>
      <c r="I20" s="44">
        <f t="shared" si="0"/>
        <v>1737430</v>
      </c>
      <c r="J20" s="45">
        <f t="shared" si="0"/>
        <v>1663041</v>
      </c>
      <c r="K20" s="44">
        <f t="shared" si="0"/>
        <v>1673041</v>
      </c>
      <c r="L20" s="44">
        <f t="shared" si="0"/>
        <v>1683041</v>
      </c>
    </row>
    <row r="21" spans="1:12" x14ac:dyDescent="0.3">
      <c r="B21" s="3" t="s">
        <v>15</v>
      </c>
      <c r="F21" s="46"/>
      <c r="G21" s="46"/>
      <c r="H21" s="47"/>
      <c r="I21" s="46"/>
      <c r="J21" s="47"/>
      <c r="K21" s="46"/>
      <c r="L21" s="46"/>
    </row>
    <row r="22" spans="1:12" x14ac:dyDescent="0.3">
      <c r="B22" s="1"/>
      <c r="D22" s="12">
        <v>233</v>
      </c>
      <c r="E22" s="12" t="s">
        <v>16</v>
      </c>
      <c r="F22" s="41">
        <v>68558.28</v>
      </c>
      <c r="G22" s="41">
        <v>75379.710000000006</v>
      </c>
      <c r="H22" s="39">
        <v>30000</v>
      </c>
      <c r="I22" s="41">
        <v>66000</v>
      </c>
      <c r="J22" s="39">
        <v>0</v>
      </c>
      <c r="K22" s="42">
        <v>0</v>
      </c>
      <c r="L22" s="42">
        <v>0</v>
      </c>
    </row>
    <row r="23" spans="1:12" x14ac:dyDescent="0.3">
      <c r="B23" s="1"/>
      <c r="D23" s="12">
        <v>322</v>
      </c>
      <c r="E23" s="12" t="s">
        <v>17</v>
      </c>
      <c r="F23" s="41">
        <v>710000</v>
      </c>
      <c r="G23" s="41">
        <v>0</v>
      </c>
      <c r="H23" s="39">
        <v>0</v>
      </c>
      <c r="I23" s="41">
        <v>1027336</v>
      </c>
      <c r="J23" s="39">
        <v>0</v>
      </c>
      <c r="K23" s="42">
        <v>0</v>
      </c>
      <c r="L23" s="42">
        <v>0</v>
      </c>
    </row>
    <row r="24" spans="1:12" x14ac:dyDescent="0.3">
      <c r="B24" s="1"/>
      <c r="E24" s="4" t="s">
        <v>14</v>
      </c>
      <c r="F24" s="44">
        <f t="shared" ref="F24" si="1">SUM(F22:F23)</f>
        <v>778558.28</v>
      </c>
      <c r="G24" s="44">
        <f t="shared" ref="G24:K24" si="2">SUM(G22:G23)</f>
        <v>75379.710000000006</v>
      </c>
      <c r="H24" s="45">
        <f t="shared" ref="H24" si="3">SUM(H22:H23)</f>
        <v>30000</v>
      </c>
      <c r="I24" s="44">
        <f t="shared" si="2"/>
        <v>1093336</v>
      </c>
      <c r="J24" s="45">
        <f t="shared" si="2"/>
        <v>0</v>
      </c>
      <c r="K24" s="44">
        <f t="shared" si="2"/>
        <v>0</v>
      </c>
      <c r="L24" s="44">
        <f t="shared" ref="L24" si="4">SUM(L22:L23)</f>
        <v>0</v>
      </c>
    </row>
    <row r="25" spans="1:12" x14ac:dyDescent="0.3">
      <c r="B25" s="3" t="s">
        <v>18</v>
      </c>
      <c r="F25" s="46"/>
      <c r="G25" s="46"/>
      <c r="H25" s="47"/>
      <c r="I25" s="46"/>
      <c r="J25" s="47"/>
      <c r="K25" s="46"/>
      <c r="L25" s="46"/>
    </row>
    <row r="26" spans="1:12" x14ac:dyDescent="0.3">
      <c r="D26" s="12">
        <v>453</v>
      </c>
      <c r="E26" s="12" t="s">
        <v>19</v>
      </c>
      <c r="F26" s="41">
        <v>37299.33</v>
      </c>
      <c r="G26" s="41">
        <v>350059.01</v>
      </c>
      <c r="H26" s="39">
        <v>100000</v>
      </c>
      <c r="I26" s="41">
        <v>31901</v>
      </c>
      <c r="J26" s="39">
        <v>0</v>
      </c>
      <c r="K26" s="42">
        <v>0</v>
      </c>
      <c r="L26" s="42">
        <v>0</v>
      </c>
    </row>
    <row r="27" spans="1:12" x14ac:dyDescent="0.3">
      <c r="D27" s="12">
        <v>456</v>
      </c>
      <c r="E27" s="12" t="s">
        <v>88</v>
      </c>
      <c r="F27" s="41">
        <v>60000</v>
      </c>
      <c r="G27" s="41">
        <v>0</v>
      </c>
      <c r="H27" s="39">
        <v>0</v>
      </c>
      <c r="I27" s="41">
        <v>0</v>
      </c>
      <c r="J27" s="39">
        <v>0</v>
      </c>
      <c r="K27" s="42">
        <v>0</v>
      </c>
      <c r="L27" s="42">
        <v>0</v>
      </c>
    </row>
    <row r="28" spans="1:12" x14ac:dyDescent="0.3">
      <c r="D28" s="12">
        <v>513</v>
      </c>
      <c r="E28" s="12" t="s">
        <v>74</v>
      </c>
      <c r="F28" s="41">
        <v>0</v>
      </c>
      <c r="G28" s="41">
        <v>7000</v>
      </c>
      <c r="H28" s="39">
        <v>30000</v>
      </c>
      <c r="I28" s="41">
        <v>169000</v>
      </c>
      <c r="J28" s="39">
        <v>0</v>
      </c>
      <c r="K28" s="42">
        <v>0</v>
      </c>
      <c r="L28" s="42">
        <v>0</v>
      </c>
    </row>
    <row r="29" spans="1:12" x14ac:dyDescent="0.3">
      <c r="D29" s="12">
        <v>514</v>
      </c>
      <c r="E29" s="12" t="s">
        <v>89</v>
      </c>
      <c r="F29" s="41">
        <v>14980</v>
      </c>
      <c r="G29" s="41">
        <v>0</v>
      </c>
      <c r="H29" s="39">
        <v>0</v>
      </c>
      <c r="I29" s="41">
        <v>0</v>
      </c>
      <c r="J29" s="39">
        <v>0</v>
      </c>
      <c r="K29" s="42">
        <v>0</v>
      </c>
      <c r="L29" s="42">
        <v>0</v>
      </c>
    </row>
    <row r="30" spans="1:12" x14ac:dyDescent="0.3">
      <c r="E30" s="4" t="s">
        <v>14</v>
      </c>
      <c r="F30" s="44">
        <f t="shared" ref="F30:L30" si="5">SUM(F26:F29)</f>
        <v>112279.33</v>
      </c>
      <c r="G30" s="44">
        <f t="shared" si="5"/>
        <v>357059.01</v>
      </c>
      <c r="H30" s="45">
        <f t="shared" si="5"/>
        <v>130000</v>
      </c>
      <c r="I30" s="44">
        <f t="shared" si="5"/>
        <v>200901</v>
      </c>
      <c r="J30" s="45">
        <f t="shared" si="5"/>
        <v>0</v>
      </c>
      <c r="K30" s="44">
        <f t="shared" si="5"/>
        <v>0</v>
      </c>
      <c r="L30" s="44">
        <f t="shared" si="5"/>
        <v>0</v>
      </c>
    </row>
    <row r="31" spans="1:12" x14ac:dyDescent="0.3">
      <c r="A31" s="6"/>
      <c r="B31" s="6"/>
      <c r="C31" s="11"/>
      <c r="D31" s="7"/>
      <c r="E31" s="7"/>
      <c r="F31" s="48">
        <f>F20+F24+F30</f>
        <v>3177728.4800000004</v>
      </c>
      <c r="G31" s="48">
        <f>G20+G24+G30</f>
        <v>2309610.5700000003</v>
      </c>
      <c r="H31" s="49">
        <f>SUM(H20+H24+H30)</f>
        <v>2261625</v>
      </c>
      <c r="I31" s="48">
        <f>SUM(I20+I24+I30)</f>
        <v>3031667</v>
      </c>
      <c r="J31" s="49">
        <f>SUM(J20+J24+J30)</f>
        <v>1663041</v>
      </c>
      <c r="K31" s="48">
        <f>SUM(K20+K24+K30)</f>
        <v>1673041</v>
      </c>
      <c r="L31" s="48">
        <f>SUM(L20+L24+L30)</f>
        <v>1683041</v>
      </c>
    </row>
    <row r="34" spans="1:12" x14ac:dyDescent="0.3">
      <c r="A34" s="8" t="s">
        <v>20</v>
      </c>
    </row>
    <row r="35" spans="1:12" ht="15" thickBot="1" x14ac:dyDescent="0.35">
      <c r="B35" s="5" t="s">
        <v>21</v>
      </c>
    </row>
    <row r="36" spans="1:12" ht="15" thickBot="1" x14ac:dyDescent="0.35">
      <c r="C36" s="15" t="s">
        <v>2</v>
      </c>
      <c r="D36" s="14" t="s">
        <v>3</v>
      </c>
      <c r="E36" s="14" t="s">
        <v>4</v>
      </c>
      <c r="F36" s="14" t="s">
        <v>81</v>
      </c>
      <c r="G36" s="14" t="s">
        <v>82</v>
      </c>
      <c r="H36" s="14" t="s">
        <v>83</v>
      </c>
      <c r="I36" s="21" t="s">
        <v>84</v>
      </c>
      <c r="J36" s="14" t="s">
        <v>80</v>
      </c>
      <c r="K36" s="22" t="s">
        <v>85</v>
      </c>
      <c r="L36" s="22" t="s">
        <v>86</v>
      </c>
    </row>
    <row r="37" spans="1:12" x14ac:dyDescent="0.3">
      <c r="C37" s="54" t="s">
        <v>22</v>
      </c>
      <c r="D37" s="13">
        <v>611</v>
      </c>
      <c r="E37" s="13" t="s">
        <v>23</v>
      </c>
      <c r="F37" s="60">
        <v>192357.88</v>
      </c>
      <c r="G37" s="60">
        <v>194019.63</v>
      </c>
      <c r="H37" s="39">
        <v>160000</v>
      </c>
      <c r="I37" s="39">
        <v>170000</v>
      </c>
      <c r="J37" s="39">
        <v>73800</v>
      </c>
      <c r="K37" s="39">
        <v>73800</v>
      </c>
      <c r="L37" s="39">
        <v>73800</v>
      </c>
    </row>
    <row r="38" spans="1:12" x14ac:dyDescent="0.3">
      <c r="C38" s="52"/>
      <c r="D38" s="12">
        <v>621</v>
      </c>
      <c r="E38" s="12" t="s">
        <v>24</v>
      </c>
      <c r="F38" s="39">
        <v>9196.51</v>
      </c>
      <c r="G38" s="39">
        <v>8433.23</v>
      </c>
      <c r="H38" s="39">
        <v>11000</v>
      </c>
      <c r="I38" s="39">
        <v>9350</v>
      </c>
      <c r="J38" s="39">
        <v>3100</v>
      </c>
      <c r="K38" s="39">
        <v>3100</v>
      </c>
      <c r="L38" s="39">
        <v>3100</v>
      </c>
    </row>
    <row r="39" spans="1:12" x14ac:dyDescent="0.3">
      <c r="C39" s="52"/>
      <c r="D39" s="12">
        <v>623</v>
      </c>
      <c r="E39" s="12" t="s">
        <v>25</v>
      </c>
      <c r="F39" s="39">
        <v>8547.07</v>
      </c>
      <c r="G39" s="39">
        <v>12344.63</v>
      </c>
      <c r="H39" s="39">
        <v>8000</v>
      </c>
      <c r="I39" s="39">
        <v>9350</v>
      </c>
      <c r="J39" s="39">
        <v>5700</v>
      </c>
      <c r="K39" s="39">
        <v>5700</v>
      </c>
      <c r="L39" s="39">
        <v>5700</v>
      </c>
    </row>
    <row r="40" spans="1:12" x14ac:dyDescent="0.3">
      <c r="C40" s="52"/>
      <c r="D40" s="12">
        <v>625</v>
      </c>
      <c r="E40" s="12" t="s">
        <v>26</v>
      </c>
      <c r="F40" s="39">
        <v>48982.8</v>
      </c>
      <c r="G40" s="39">
        <v>51964.04</v>
      </c>
      <c r="H40" s="39">
        <v>43470</v>
      </c>
      <c r="I40" s="41">
        <v>43500</v>
      </c>
      <c r="J40" s="39">
        <v>20810</v>
      </c>
      <c r="K40" s="39">
        <v>20810</v>
      </c>
      <c r="L40" s="39">
        <v>20810</v>
      </c>
    </row>
    <row r="41" spans="1:12" x14ac:dyDescent="0.3">
      <c r="C41" s="52"/>
      <c r="D41" s="12">
        <v>627</v>
      </c>
      <c r="E41" s="12" t="s">
        <v>90</v>
      </c>
      <c r="F41" s="39">
        <v>3245</v>
      </c>
      <c r="G41" s="39">
        <v>3437.78</v>
      </c>
      <c r="H41" s="39">
        <v>3200</v>
      </c>
      <c r="I41" s="39">
        <v>3200</v>
      </c>
      <c r="J41" s="41">
        <v>720</v>
      </c>
      <c r="K41" s="41">
        <v>720</v>
      </c>
      <c r="L41" s="39">
        <v>720</v>
      </c>
    </row>
    <row r="42" spans="1:12" x14ac:dyDescent="0.3">
      <c r="C42" s="52"/>
      <c r="D42" s="12">
        <v>631</v>
      </c>
      <c r="E42" s="12" t="s">
        <v>27</v>
      </c>
      <c r="F42" s="39">
        <v>701.52</v>
      </c>
      <c r="G42" s="39">
        <v>1090.71</v>
      </c>
      <c r="H42" s="39">
        <v>1000</v>
      </c>
      <c r="I42" s="39">
        <v>1000</v>
      </c>
      <c r="J42" s="41">
        <v>300</v>
      </c>
      <c r="K42" s="41">
        <v>300</v>
      </c>
      <c r="L42" s="39">
        <v>300</v>
      </c>
    </row>
    <row r="43" spans="1:12" x14ac:dyDescent="0.3">
      <c r="C43" s="52"/>
      <c r="D43" s="12">
        <v>632</v>
      </c>
      <c r="E43" s="12" t="s">
        <v>28</v>
      </c>
      <c r="F43" s="39">
        <v>23359.77</v>
      </c>
      <c r="G43" s="39">
        <v>17401.2</v>
      </c>
      <c r="H43" s="39">
        <v>23600</v>
      </c>
      <c r="I43" s="46">
        <v>35000</v>
      </c>
      <c r="J43" s="41">
        <v>13600</v>
      </c>
      <c r="K43" s="41">
        <v>13600</v>
      </c>
      <c r="L43" s="39">
        <v>13600</v>
      </c>
    </row>
    <row r="44" spans="1:12" x14ac:dyDescent="0.3">
      <c r="C44" s="52"/>
      <c r="D44" s="12">
        <v>633</v>
      </c>
      <c r="E44" s="12" t="s">
        <v>29</v>
      </c>
      <c r="F44" s="39">
        <v>22995.02</v>
      </c>
      <c r="G44" s="39">
        <v>15761.01</v>
      </c>
      <c r="H44" s="39">
        <v>18350</v>
      </c>
      <c r="I44" s="41">
        <v>18350</v>
      </c>
      <c r="J44" s="39">
        <v>7500</v>
      </c>
      <c r="K44" s="39">
        <v>7500</v>
      </c>
      <c r="L44" s="39">
        <v>7500</v>
      </c>
    </row>
    <row r="45" spans="1:12" x14ac:dyDescent="0.3">
      <c r="C45" s="52"/>
      <c r="D45" s="12">
        <v>634</v>
      </c>
      <c r="E45" s="12" t="s">
        <v>36</v>
      </c>
      <c r="F45" s="39">
        <v>18542.46</v>
      </c>
      <c r="G45" s="39">
        <v>17251.59</v>
      </c>
      <c r="H45" s="39">
        <v>10900</v>
      </c>
      <c r="I45" s="41">
        <v>18000</v>
      </c>
      <c r="J45" s="39">
        <v>0</v>
      </c>
      <c r="K45" s="39">
        <v>0</v>
      </c>
      <c r="L45" s="39">
        <v>0</v>
      </c>
    </row>
    <row r="46" spans="1:12" x14ac:dyDescent="0.3">
      <c r="C46" s="52"/>
      <c r="D46" s="12">
        <v>635</v>
      </c>
      <c r="E46" s="12" t="s">
        <v>30</v>
      </c>
      <c r="F46" s="39">
        <v>6000</v>
      </c>
      <c r="G46" s="39">
        <v>0</v>
      </c>
      <c r="H46" s="39">
        <v>200</v>
      </c>
      <c r="I46" s="61">
        <v>200</v>
      </c>
      <c r="J46" s="39">
        <v>3700</v>
      </c>
      <c r="K46" s="39">
        <v>3700</v>
      </c>
      <c r="L46" s="39">
        <v>3700</v>
      </c>
    </row>
    <row r="47" spans="1:12" x14ac:dyDescent="0.3">
      <c r="C47" s="52"/>
      <c r="D47" s="12">
        <v>636</v>
      </c>
      <c r="E47" s="12" t="s">
        <v>31</v>
      </c>
      <c r="F47" s="39">
        <v>1118.9100000000001</v>
      </c>
      <c r="G47" s="39">
        <v>1082.26</v>
      </c>
      <c r="H47" s="39">
        <v>440</v>
      </c>
      <c r="I47" s="41">
        <v>440</v>
      </c>
      <c r="J47" s="39">
        <v>2100</v>
      </c>
      <c r="K47" s="39">
        <v>2100</v>
      </c>
      <c r="L47" s="39">
        <v>2100</v>
      </c>
    </row>
    <row r="48" spans="1:12" x14ac:dyDescent="0.3">
      <c r="C48" s="52"/>
      <c r="D48" s="12">
        <v>637</v>
      </c>
      <c r="E48" s="12" t="s">
        <v>32</v>
      </c>
      <c r="F48" s="39">
        <v>81052.61</v>
      </c>
      <c r="G48" s="39">
        <v>105982.39999999999</v>
      </c>
      <c r="H48" s="39">
        <v>58400</v>
      </c>
      <c r="I48" s="61">
        <v>55000</v>
      </c>
      <c r="J48" s="39">
        <v>55510</v>
      </c>
      <c r="K48" s="39">
        <v>55510</v>
      </c>
      <c r="L48" s="39">
        <v>55510</v>
      </c>
    </row>
    <row r="49" spans="3:12" x14ac:dyDescent="0.3">
      <c r="C49" s="52"/>
      <c r="D49" s="12">
        <v>642</v>
      </c>
      <c r="E49" s="12" t="s">
        <v>33</v>
      </c>
      <c r="F49" s="39">
        <v>961.78</v>
      </c>
      <c r="G49" s="39">
        <v>1309.52</v>
      </c>
      <c r="H49" s="39">
        <v>1500</v>
      </c>
      <c r="I49" s="41">
        <v>2850</v>
      </c>
      <c r="J49" s="39">
        <v>3000</v>
      </c>
      <c r="K49" s="39">
        <v>3000</v>
      </c>
      <c r="L49" s="39">
        <v>3000</v>
      </c>
    </row>
    <row r="50" spans="3:12" x14ac:dyDescent="0.3">
      <c r="E50" s="4" t="s">
        <v>34</v>
      </c>
      <c r="F50" s="44">
        <f>SUM(F37:F49)</f>
        <v>417061.33000000007</v>
      </c>
      <c r="G50" s="44">
        <f>SUM(G37:G49)</f>
        <v>430078.00000000012</v>
      </c>
      <c r="H50" s="45">
        <f>SUM(H37:H49)</f>
        <v>340060</v>
      </c>
      <c r="I50" s="44">
        <f>SUM(I37:I49)</f>
        <v>366240</v>
      </c>
      <c r="J50" s="45">
        <f>SUM(J37:J49)</f>
        <v>189840</v>
      </c>
      <c r="K50" s="45">
        <f>SUM(K37:K49)</f>
        <v>189840</v>
      </c>
      <c r="L50" s="45">
        <f>SUM(L37:L49)</f>
        <v>189840</v>
      </c>
    </row>
    <row r="51" spans="3:12" x14ac:dyDescent="0.3">
      <c r="C51" s="16" t="s">
        <v>37</v>
      </c>
      <c r="D51" s="12">
        <v>637</v>
      </c>
      <c r="E51" s="17" t="s">
        <v>97</v>
      </c>
      <c r="F51" s="62">
        <v>0</v>
      </c>
      <c r="G51" s="62">
        <v>0</v>
      </c>
      <c r="H51" s="39">
        <v>0</v>
      </c>
      <c r="I51" s="41">
        <v>0</v>
      </c>
      <c r="J51" s="39">
        <v>1000</v>
      </c>
      <c r="K51" s="39">
        <v>1000</v>
      </c>
      <c r="L51" s="39">
        <v>1000</v>
      </c>
    </row>
    <row r="52" spans="3:12" x14ac:dyDescent="0.3">
      <c r="E52" s="4" t="s">
        <v>38</v>
      </c>
      <c r="F52" s="44">
        <f t="shared" ref="F52" si="6">SUM(F51)</f>
        <v>0</v>
      </c>
      <c r="G52" s="44">
        <f t="shared" ref="G52:L52" si="7">SUM(G51)</f>
        <v>0</v>
      </c>
      <c r="H52" s="63">
        <f t="shared" si="7"/>
        <v>0</v>
      </c>
      <c r="I52" s="63">
        <f t="shared" si="7"/>
        <v>0</v>
      </c>
      <c r="J52" s="63">
        <f t="shared" si="7"/>
        <v>1000</v>
      </c>
      <c r="K52" s="63">
        <f t="shared" si="7"/>
        <v>1000</v>
      </c>
      <c r="L52" s="63">
        <f t="shared" si="7"/>
        <v>1000</v>
      </c>
    </row>
    <row r="53" spans="3:12" x14ac:dyDescent="0.3">
      <c r="C53" s="52" t="s">
        <v>35</v>
      </c>
      <c r="D53" s="12">
        <v>611</v>
      </c>
      <c r="E53" s="12" t="s">
        <v>23</v>
      </c>
      <c r="F53" s="39">
        <v>1800.71</v>
      </c>
      <c r="G53" s="39">
        <v>0</v>
      </c>
      <c r="H53" s="39">
        <v>1020</v>
      </c>
      <c r="I53" s="41">
        <v>1300</v>
      </c>
      <c r="J53" s="39">
        <v>1740</v>
      </c>
      <c r="K53" s="39">
        <v>1740</v>
      </c>
      <c r="L53" s="39">
        <v>1740</v>
      </c>
    </row>
    <row r="54" spans="3:12" x14ac:dyDescent="0.3">
      <c r="C54" s="52"/>
      <c r="D54" s="12">
        <v>621</v>
      </c>
      <c r="E54" s="12" t="s">
        <v>24</v>
      </c>
      <c r="F54" s="39">
        <v>0</v>
      </c>
      <c r="G54" s="39">
        <v>0</v>
      </c>
      <c r="H54" s="39">
        <v>0</v>
      </c>
      <c r="I54" s="41">
        <v>73</v>
      </c>
      <c r="J54" s="39">
        <v>165</v>
      </c>
      <c r="K54" s="39">
        <v>165</v>
      </c>
      <c r="L54" s="39">
        <v>165</v>
      </c>
    </row>
    <row r="55" spans="3:12" x14ac:dyDescent="0.3">
      <c r="C55" s="52"/>
      <c r="D55" s="12">
        <v>623</v>
      </c>
      <c r="E55" s="12" t="s">
        <v>25</v>
      </c>
      <c r="F55" s="39">
        <v>0</v>
      </c>
      <c r="G55" s="39">
        <v>0</v>
      </c>
      <c r="H55" s="39">
        <v>0</v>
      </c>
      <c r="I55" s="41">
        <v>70</v>
      </c>
      <c r="J55" s="39">
        <v>27</v>
      </c>
      <c r="K55" s="39">
        <v>27</v>
      </c>
      <c r="L55" s="39">
        <v>27</v>
      </c>
    </row>
    <row r="56" spans="3:12" x14ac:dyDescent="0.3">
      <c r="C56" s="52"/>
      <c r="D56" s="12">
        <v>625</v>
      </c>
      <c r="E56" s="12" t="s">
        <v>26</v>
      </c>
      <c r="F56" s="39">
        <v>0</v>
      </c>
      <c r="G56" s="39">
        <v>0</v>
      </c>
      <c r="H56" s="39">
        <v>179</v>
      </c>
      <c r="I56" s="41">
        <v>325</v>
      </c>
      <c r="J56" s="39">
        <v>437</v>
      </c>
      <c r="K56" s="39">
        <v>437</v>
      </c>
      <c r="L56" s="39">
        <v>437</v>
      </c>
    </row>
    <row r="57" spans="3:12" x14ac:dyDescent="0.3">
      <c r="C57" s="52"/>
      <c r="D57" s="12">
        <v>632</v>
      </c>
      <c r="E57" s="12" t="s">
        <v>28</v>
      </c>
      <c r="F57" s="39">
        <v>469.28</v>
      </c>
      <c r="G57" s="39">
        <v>0</v>
      </c>
      <c r="H57" s="39">
        <v>200</v>
      </c>
      <c r="I57" s="41">
        <v>0</v>
      </c>
      <c r="J57" s="39">
        <v>0</v>
      </c>
      <c r="K57" s="39">
        <v>0</v>
      </c>
      <c r="L57" s="39">
        <v>0</v>
      </c>
    </row>
    <row r="58" spans="3:12" x14ac:dyDescent="0.3">
      <c r="C58" s="52"/>
      <c r="D58" s="12">
        <v>633</v>
      </c>
      <c r="E58" s="12" t="s">
        <v>29</v>
      </c>
      <c r="F58" s="39">
        <v>671.02</v>
      </c>
      <c r="G58" s="39">
        <v>0</v>
      </c>
      <c r="H58" s="39">
        <v>580</v>
      </c>
      <c r="I58" s="41">
        <v>600</v>
      </c>
      <c r="J58" s="39">
        <v>46</v>
      </c>
      <c r="K58" s="39">
        <v>46</v>
      </c>
      <c r="L58" s="39">
        <v>46</v>
      </c>
    </row>
    <row r="59" spans="3:12" x14ac:dyDescent="0.3">
      <c r="C59" s="52"/>
      <c r="D59" s="12">
        <v>637</v>
      </c>
      <c r="E59" s="12" t="s">
        <v>32</v>
      </c>
      <c r="F59" s="39">
        <v>0</v>
      </c>
      <c r="G59" s="39">
        <v>0</v>
      </c>
      <c r="H59" s="39">
        <v>130</v>
      </c>
      <c r="I59" s="41">
        <v>407</v>
      </c>
      <c r="J59" s="39">
        <v>360</v>
      </c>
      <c r="K59" s="39">
        <v>360</v>
      </c>
      <c r="L59" s="39">
        <v>360</v>
      </c>
    </row>
    <row r="60" spans="3:12" x14ac:dyDescent="0.3">
      <c r="E60" s="4" t="s">
        <v>46</v>
      </c>
      <c r="F60" s="44">
        <f>SUM(F53:F59)</f>
        <v>2941.0099999999998</v>
      </c>
      <c r="G60" s="44">
        <f>SUM(G53:G59)</f>
        <v>0</v>
      </c>
      <c r="H60" s="45">
        <f>SUM(H53:H59)</f>
        <v>2109</v>
      </c>
      <c r="I60" s="44">
        <f>SUM(I53:I59)</f>
        <v>2775</v>
      </c>
      <c r="J60" s="45">
        <f>SUM(J53:J59)</f>
        <v>2775</v>
      </c>
      <c r="K60" s="45">
        <f>SUM(K53:K59)</f>
        <v>2775</v>
      </c>
      <c r="L60" s="45">
        <f>SUM(L53:L59)</f>
        <v>2775</v>
      </c>
    </row>
    <row r="61" spans="3:12" x14ac:dyDescent="0.3">
      <c r="C61" s="52"/>
      <c r="D61" s="12">
        <v>631</v>
      </c>
      <c r="E61" s="12" t="s">
        <v>27</v>
      </c>
      <c r="F61" s="62">
        <v>288.60000000000002</v>
      </c>
      <c r="G61" s="62">
        <v>468</v>
      </c>
      <c r="H61" s="62">
        <v>0</v>
      </c>
      <c r="I61" s="62">
        <v>0</v>
      </c>
      <c r="J61" s="62">
        <v>250</v>
      </c>
      <c r="K61" s="62">
        <v>250</v>
      </c>
      <c r="L61" s="62">
        <v>250</v>
      </c>
    </row>
    <row r="62" spans="3:12" x14ac:dyDescent="0.3">
      <c r="C62" s="52"/>
      <c r="D62" s="12">
        <v>632</v>
      </c>
      <c r="E62" s="12" t="s">
        <v>28</v>
      </c>
      <c r="F62" s="39">
        <v>5</v>
      </c>
      <c r="G62" s="39">
        <v>0</v>
      </c>
      <c r="H62" s="39">
        <v>0</v>
      </c>
      <c r="I62" s="39">
        <v>0</v>
      </c>
      <c r="J62" s="39">
        <v>20</v>
      </c>
      <c r="K62" s="39">
        <v>20</v>
      </c>
      <c r="L62" s="39">
        <v>20</v>
      </c>
    </row>
    <row r="63" spans="3:12" x14ac:dyDescent="0.3">
      <c r="C63" s="52"/>
      <c r="D63" s="12">
        <v>633</v>
      </c>
      <c r="E63" s="12" t="s">
        <v>29</v>
      </c>
      <c r="F63" s="39">
        <v>56.6</v>
      </c>
      <c r="G63" s="39">
        <v>152.19</v>
      </c>
      <c r="H63" s="39">
        <v>0</v>
      </c>
      <c r="I63" s="39">
        <v>0</v>
      </c>
      <c r="J63" s="39">
        <v>200</v>
      </c>
      <c r="K63" s="39">
        <v>200</v>
      </c>
      <c r="L63" s="39">
        <v>200</v>
      </c>
    </row>
    <row r="64" spans="3:12" x14ac:dyDescent="0.3">
      <c r="C64" s="52"/>
      <c r="D64" s="12">
        <v>634</v>
      </c>
      <c r="E64" s="12" t="s">
        <v>36</v>
      </c>
      <c r="F64" s="39">
        <v>25.29</v>
      </c>
      <c r="G64" s="39">
        <v>84.81</v>
      </c>
      <c r="H64" s="39">
        <v>0</v>
      </c>
      <c r="I64" s="39">
        <v>0</v>
      </c>
      <c r="J64" s="39">
        <v>20</v>
      </c>
      <c r="K64" s="39">
        <v>20</v>
      </c>
      <c r="L64" s="39">
        <v>20</v>
      </c>
    </row>
    <row r="65" spans="3:14" x14ac:dyDescent="0.3">
      <c r="C65" s="52"/>
      <c r="D65" s="12">
        <v>637</v>
      </c>
      <c r="E65" s="12" t="s">
        <v>32</v>
      </c>
      <c r="F65" s="39">
        <v>1166.96</v>
      </c>
      <c r="G65" s="39">
        <v>1183.51</v>
      </c>
      <c r="H65" s="39">
        <v>0</v>
      </c>
      <c r="I65" s="39">
        <v>0</v>
      </c>
      <c r="J65" s="39">
        <v>510</v>
      </c>
      <c r="K65" s="39">
        <v>510</v>
      </c>
      <c r="L65" s="39">
        <v>510</v>
      </c>
    </row>
    <row r="66" spans="3:14" x14ac:dyDescent="0.3">
      <c r="E66" s="4" t="s">
        <v>45</v>
      </c>
      <c r="F66" s="44">
        <f>SUM(F61:F65)</f>
        <v>1542.45</v>
      </c>
      <c r="G66" s="44">
        <f>SUM(G61:G65)</f>
        <v>1888.51</v>
      </c>
      <c r="H66" s="45">
        <f>SUM(H62:H65)</f>
        <v>0</v>
      </c>
      <c r="I66" s="44">
        <f>SUM(I62:I65)</f>
        <v>0</v>
      </c>
      <c r="J66" s="45">
        <f>SUM(J61:J65)</f>
        <v>1000</v>
      </c>
      <c r="K66" s="45">
        <f>SUM(K61:K65)</f>
        <v>1000</v>
      </c>
      <c r="L66" s="45">
        <f>SUM(L61:L65)</f>
        <v>1000</v>
      </c>
    </row>
    <row r="67" spans="3:14" x14ac:dyDescent="0.3">
      <c r="C67" s="16" t="s">
        <v>39</v>
      </c>
      <c r="D67" s="12">
        <v>651</v>
      </c>
      <c r="E67" s="12" t="s">
        <v>40</v>
      </c>
      <c r="F67" s="39">
        <v>8423.69</v>
      </c>
      <c r="G67" s="39">
        <v>7001.76</v>
      </c>
      <c r="H67" s="64">
        <v>6000</v>
      </c>
      <c r="I67" s="65">
        <v>7000</v>
      </c>
      <c r="J67" s="64">
        <v>9895</v>
      </c>
      <c r="K67" s="64">
        <v>9895</v>
      </c>
      <c r="L67" s="64">
        <v>9895</v>
      </c>
      <c r="M67" s="37"/>
      <c r="N67" s="20"/>
    </row>
    <row r="68" spans="3:14" x14ac:dyDescent="0.3">
      <c r="E68" s="4" t="s">
        <v>41</v>
      </c>
      <c r="F68" s="44">
        <f t="shared" ref="F68" si="8">SUM(F67)</f>
        <v>8423.69</v>
      </c>
      <c r="G68" s="44">
        <f t="shared" ref="G68:L68" si="9">SUM(G67)</f>
        <v>7001.76</v>
      </c>
      <c r="H68" s="66">
        <f t="shared" si="9"/>
        <v>6000</v>
      </c>
      <c r="I68" s="66">
        <f t="shared" si="9"/>
        <v>7000</v>
      </c>
      <c r="J68" s="66">
        <f t="shared" si="9"/>
        <v>9895</v>
      </c>
      <c r="K68" s="66">
        <f t="shared" si="9"/>
        <v>9895</v>
      </c>
      <c r="L68" s="66">
        <f t="shared" si="9"/>
        <v>9895</v>
      </c>
    </row>
    <row r="69" spans="3:14" x14ac:dyDescent="0.3">
      <c r="C69" s="52" t="s">
        <v>42</v>
      </c>
      <c r="D69" s="34">
        <v>632</v>
      </c>
      <c r="E69" s="12" t="s">
        <v>28</v>
      </c>
      <c r="F69" s="39">
        <v>2384</v>
      </c>
      <c r="G69" s="39">
        <v>2130.2600000000002</v>
      </c>
      <c r="H69" s="39">
        <v>3500</v>
      </c>
      <c r="I69" s="41">
        <v>3500</v>
      </c>
      <c r="J69" s="39">
        <v>1500</v>
      </c>
      <c r="K69" s="39">
        <v>1500</v>
      </c>
      <c r="L69" s="39">
        <v>1500</v>
      </c>
    </row>
    <row r="70" spans="3:14" x14ac:dyDescent="0.3">
      <c r="C70" s="52"/>
      <c r="D70" s="34">
        <v>633</v>
      </c>
      <c r="E70" s="12" t="s">
        <v>29</v>
      </c>
      <c r="F70" s="39">
        <v>3370.72</v>
      </c>
      <c r="G70" s="39">
        <v>3612.03</v>
      </c>
      <c r="H70" s="39">
        <v>3000</v>
      </c>
      <c r="I70" s="41">
        <v>3600</v>
      </c>
      <c r="J70" s="39">
        <v>3300</v>
      </c>
      <c r="K70" s="39">
        <v>3300</v>
      </c>
      <c r="L70" s="39">
        <v>3300</v>
      </c>
    </row>
    <row r="71" spans="3:14" x14ac:dyDescent="0.3">
      <c r="C71" s="52"/>
      <c r="D71" s="34">
        <v>634</v>
      </c>
      <c r="E71" s="12" t="s">
        <v>36</v>
      </c>
      <c r="F71" s="62">
        <v>770.5</v>
      </c>
      <c r="G71" s="62">
        <v>637.1</v>
      </c>
      <c r="H71" s="39">
        <v>600</v>
      </c>
      <c r="I71" s="41">
        <v>1200</v>
      </c>
      <c r="J71" s="39">
        <v>1000</v>
      </c>
      <c r="K71" s="39">
        <v>1000</v>
      </c>
      <c r="L71" s="39">
        <v>1000</v>
      </c>
    </row>
    <row r="72" spans="3:14" x14ac:dyDescent="0.3">
      <c r="C72" s="52"/>
      <c r="D72" s="34">
        <v>637</v>
      </c>
      <c r="E72" s="12" t="s">
        <v>32</v>
      </c>
      <c r="F72" s="62">
        <v>324</v>
      </c>
      <c r="G72" s="62">
        <v>1339.56</v>
      </c>
      <c r="H72" s="39">
        <v>150</v>
      </c>
      <c r="I72" s="41">
        <v>400</v>
      </c>
      <c r="J72" s="39">
        <v>200</v>
      </c>
      <c r="K72" s="39">
        <v>200</v>
      </c>
      <c r="L72" s="39">
        <v>200</v>
      </c>
    </row>
    <row r="73" spans="3:14" x14ac:dyDescent="0.3">
      <c r="C73" s="52"/>
      <c r="D73" s="34">
        <v>642</v>
      </c>
      <c r="E73" s="12" t="s">
        <v>33</v>
      </c>
      <c r="F73" s="62">
        <v>835.6</v>
      </c>
      <c r="G73" s="62">
        <v>1063.48</v>
      </c>
      <c r="H73" s="39">
        <v>1000</v>
      </c>
      <c r="I73" s="41">
        <v>0</v>
      </c>
      <c r="J73" s="39">
        <v>0</v>
      </c>
      <c r="K73" s="39">
        <v>0</v>
      </c>
      <c r="L73" s="39">
        <v>0</v>
      </c>
    </row>
    <row r="74" spans="3:14" x14ac:dyDescent="0.3">
      <c r="E74" s="4" t="s">
        <v>43</v>
      </c>
      <c r="F74" s="44">
        <f>SUM(F69:F73)</f>
        <v>7684.82</v>
      </c>
      <c r="G74" s="44">
        <f>SUM(G69:G73)</f>
        <v>8782.43</v>
      </c>
      <c r="H74" s="45">
        <f>SUM(H69:H73)</f>
        <v>8250</v>
      </c>
      <c r="I74" s="45">
        <f>SUM(I69:I73)</f>
        <v>8700</v>
      </c>
      <c r="J74" s="45">
        <f>SUM(J69:J73)</f>
        <v>6000</v>
      </c>
      <c r="K74" s="45">
        <f>SUM(K69:K73)</f>
        <v>6000</v>
      </c>
      <c r="L74" s="45">
        <f>SUM(L69:L73)</f>
        <v>6000</v>
      </c>
    </row>
    <row r="75" spans="3:14" x14ac:dyDescent="0.3">
      <c r="C75" s="52" t="s">
        <v>77</v>
      </c>
      <c r="D75" s="12">
        <v>611</v>
      </c>
      <c r="E75" s="12" t="s">
        <v>23</v>
      </c>
      <c r="F75" s="62">
        <v>0</v>
      </c>
      <c r="G75" s="62">
        <v>0</v>
      </c>
      <c r="H75" s="62">
        <v>1200</v>
      </c>
      <c r="I75" s="62">
        <v>0</v>
      </c>
      <c r="J75" s="62">
        <v>0</v>
      </c>
      <c r="K75" s="62">
        <v>0</v>
      </c>
      <c r="L75" s="62">
        <v>0</v>
      </c>
    </row>
    <row r="76" spans="3:14" x14ac:dyDescent="0.3">
      <c r="C76" s="52"/>
      <c r="D76" s="12">
        <v>641</v>
      </c>
      <c r="E76" s="12" t="s">
        <v>101</v>
      </c>
      <c r="F76" s="62">
        <v>0</v>
      </c>
      <c r="G76" s="62">
        <v>0</v>
      </c>
      <c r="H76" s="62">
        <v>0</v>
      </c>
      <c r="I76" s="62">
        <v>1436</v>
      </c>
      <c r="J76" s="62">
        <v>0</v>
      </c>
      <c r="K76" s="62">
        <v>0</v>
      </c>
      <c r="L76" s="62">
        <v>0</v>
      </c>
    </row>
    <row r="77" spans="3:14" x14ac:dyDescent="0.3">
      <c r="E77" s="4" t="s">
        <v>78</v>
      </c>
      <c r="F77" s="44">
        <f>SUM(F75:F76)</f>
        <v>0</v>
      </c>
      <c r="G77" s="44">
        <f>SUM(G75:G76)</f>
        <v>0</v>
      </c>
      <c r="H77" s="45">
        <f>SUM(H75:H76)</f>
        <v>1200</v>
      </c>
      <c r="I77" s="44">
        <f>SUM(I75:I76)</f>
        <v>1436</v>
      </c>
      <c r="J77" s="45">
        <f>SUM(J75:J76)</f>
        <v>0</v>
      </c>
      <c r="K77" s="45">
        <f>SUM(K75:K76)</f>
        <v>0</v>
      </c>
      <c r="L77" s="45">
        <f>SUM(L75:L76)</f>
        <v>0</v>
      </c>
    </row>
    <row r="78" spans="3:14" x14ac:dyDescent="0.3">
      <c r="C78" s="52" t="s">
        <v>44</v>
      </c>
      <c r="D78" s="12">
        <v>633</v>
      </c>
      <c r="E78" s="12" t="s">
        <v>29</v>
      </c>
      <c r="F78" s="67">
        <v>1439.23</v>
      </c>
      <c r="G78" s="67">
        <v>335.3</v>
      </c>
      <c r="H78" s="39">
        <v>2500</v>
      </c>
      <c r="I78" s="41">
        <v>2500</v>
      </c>
      <c r="J78" s="39">
        <v>1000</v>
      </c>
      <c r="K78" s="39">
        <v>1000</v>
      </c>
      <c r="L78" s="39">
        <v>1000</v>
      </c>
    </row>
    <row r="79" spans="3:14" x14ac:dyDescent="0.3">
      <c r="C79" s="52"/>
      <c r="D79" s="12">
        <v>634</v>
      </c>
      <c r="E79" s="12" t="s">
        <v>36</v>
      </c>
      <c r="F79" s="67">
        <v>130</v>
      </c>
      <c r="G79" s="67">
        <v>90</v>
      </c>
      <c r="H79" s="39">
        <v>1100</v>
      </c>
      <c r="I79" s="41">
        <v>1100</v>
      </c>
      <c r="J79" s="39">
        <v>4200</v>
      </c>
      <c r="K79" s="39">
        <v>6700</v>
      </c>
      <c r="L79" s="39">
        <v>6700</v>
      </c>
    </row>
    <row r="80" spans="3:14" x14ac:dyDescent="0.3">
      <c r="C80" s="52"/>
      <c r="D80" s="12">
        <v>635</v>
      </c>
      <c r="E80" s="12" t="s">
        <v>30</v>
      </c>
      <c r="F80" s="67">
        <v>4195.2</v>
      </c>
      <c r="G80" s="67">
        <v>0</v>
      </c>
      <c r="H80" s="39">
        <v>5000</v>
      </c>
      <c r="I80" s="41">
        <v>2200</v>
      </c>
      <c r="J80" s="39">
        <v>0</v>
      </c>
      <c r="K80" s="39">
        <v>0</v>
      </c>
      <c r="L80" s="39">
        <v>0</v>
      </c>
    </row>
    <row r="81" spans="3:12" x14ac:dyDescent="0.3">
      <c r="C81" s="52"/>
      <c r="D81" s="12">
        <v>637</v>
      </c>
      <c r="E81" s="12" t="s">
        <v>32</v>
      </c>
      <c r="F81" s="67">
        <v>288</v>
      </c>
      <c r="G81" s="67">
        <v>0</v>
      </c>
      <c r="H81" s="39">
        <v>2000</v>
      </c>
      <c r="I81" s="41">
        <v>1000</v>
      </c>
      <c r="J81" s="39">
        <v>2000</v>
      </c>
      <c r="K81" s="39">
        <v>2000</v>
      </c>
      <c r="L81" s="39">
        <v>2000</v>
      </c>
    </row>
    <row r="82" spans="3:12" x14ac:dyDescent="0.3">
      <c r="E82" s="4" t="s">
        <v>47</v>
      </c>
      <c r="F82" s="44">
        <f t="shared" ref="F82" si="10">SUM(F78:F81)</f>
        <v>6052.43</v>
      </c>
      <c r="G82" s="44">
        <f t="shared" ref="G82:I82" si="11">SUM(G78:G81)</f>
        <v>425.3</v>
      </c>
      <c r="H82" s="45">
        <f t="shared" ref="H82" si="12">SUM(H78:H81)</f>
        <v>10600</v>
      </c>
      <c r="I82" s="44">
        <f t="shared" si="11"/>
        <v>6800</v>
      </c>
      <c r="J82" s="45">
        <f>SUM(J78:J81)</f>
        <v>7200</v>
      </c>
      <c r="K82" s="45">
        <f t="shared" ref="K82:L82" si="13">SUM(K78:K81)</f>
        <v>9700</v>
      </c>
      <c r="L82" s="45">
        <f t="shared" si="13"/>
        <v>9700</v>
      </c>
    </row>
    <row r="83" spans="3:12" x14ac:dyDescent="0.3">
      <c r="C83" s="52" t="s">
        <v>48</v>
      </c>
      <c r="D83" s="34">
        <v>633</v>
      </c>
      <c r="E83" s="12" t="s">
        <v>29</v>
      </c>
      <c r="F83" s="67">
        <v>0</v>
      </c>
      <c r="G83" s="67">
        <v>0</v>
      </c>
      <c r="H83" s="39">
        <v>0</v>
      </c>
      <c r="I83" s="41">
        <v>0</v>
      </c>
      <c r="J83" s="39">
        <v>1500</v>
      </c>
      <c r="K83" s="39">
        <v>1500</v>
      </c>
      <c r="L83" s="39">
        <v>1500</v>
      </c>
    </row>
    <row r="84" spans="3:12" x14ac:dyDescent="0.3">
      <c r="C84" s="52"/>
      <c r="D84" s="34">
        <v>634</v>
      </c>
      <c r="E84" s="12" t="s">
        <v>36</v>
      </c>
      <c r="F84" s="67">
        <v>48</v>
      </c>
      <c r="G84" s="67">
        <v>3984.57</v>
      </c>
      <c r="H84" s="39">
        <v>3800</v>
      </c>
      <c r="I84" s="41">
        <v>3800</v>
      </c>
      <c r="J84" s="39">
        <v>7500</v>
      </c>
      <c r="K84" s="39">
        <v>7500</v>
      </c>
      <c r="L84" s="39">
        <v>7500</v>
      </c>
    </row>
    <row r="85" spans="3:12" x14ac:dyDescent="0.3">
      <c r="C85" s="52"/>
      <c r="D85" s="34">
        <v>637</v>
      </c>
      <c r="E85" s="12" t="s">
        <v>32</v>
      </c>
      <c r="F85" s="67">
        <v>32570.42</v>
      </c>
      <c r="G85" s="67">
        <v>24032.69</v>
      </c>
      <c r="H85" s="39">
        <v>27200</v>
      </c>
      <c r="I85" s="41">
        <v>27200</v>
      </c>
      <c r="J85" s="39">
        <v>32000</v>
      </c>
      <c r="K85" s="39">
        <v>32000</v>
      </c>
      <c r="L85" s="39">
        <v>32000</v>
      </c>
    </row>
    <row r="86" spans="3:12" x14ac:dyDescent="0.3">
      <c r="E86" s="4" t="s">
        <v>49</v>
      </c>
      <c r="F86" s="44">
        <f>SUM(F84:F85)</f>
        <v>32618.42</v>
      </c>
      <c r="G86" s="44">
        <f>SUM(G84:G85)</f>
        <v>28017.26</v>
      </c>
      <c r="H86" s="45">
        <f>SUM(H84:H85)</f>
        <v>31000</v>
      </c>
      <c r="I86" s="45">
        <f t="shared" ref="I86" si="14">SUM(I84:I85)</f>
        <v>31000</v>
      </c>
      <c r="J86" s="45">
        <f>SUM(J83:J85)</f>
        <v>41000</v>
      </c>
      <c r="K86" s="45">
        <f t="shared" ref="K86:L86" si="15">SUM(K83:K85)</f>
        <v>41000</v>
      </c>
      <c r="L86" s="45">
        <f t="shared" si="15"/>
        <v>41000</v>
      </c>
    </row>
    <row r="87" spans="3:12" x14ac:dyDescent="0.3">
      <c r="C87" s="52" t="s">
        <v>98</v>
      </c>
      <c r="D87" s="12">
        <v>611</v>
      </c>
      <c r="E87" s="12" t="s">
        <v>23</v>
      </c>
      <c r="F87" s="41">
        <v>0</v>
      </c>
      <c r="G87" s="41">
        <v>0</v>
      </c>
      <c r="H87" s="41">
        <v>0</v>
      </c>
      <c r="I87" s="41">
        <v>0</v>
      </c>
      <c r="J87" s="39">
        <v>10752</v>
      </c>
      <c r="K87" s="39">
        <v>10752</v>
      </c>
      <c r="L87" s="39">
        <v>10752</v>
      </c>
    </row>
    <row r="88" spans="3:12" x14ac:dyDescent="0.3">
      <c r="C88" s="52"/>
      <c r="D88" s="12">
        <v>621</v>
      </c>
      <c r="E88" s="12" t="s">
        <v>24</v>
      </c>
      <c r="F88" s="41">
        <v>0</v>
      </c>
      <c r="G88" s="41">
        <v>0</v>
      </c>
      <c r="H88" s="41">
        <v>0</v>
      </c>
      <c r="I88" s="41">
        <v>0</v>
      </c>
      <c r="J88" s="39">
        <v>540</v>
      </c>
      <c r="K88" s="39">
        <v>540</v>
      </c>
      <c r="L88" s="39">
        <v>540</v>
      </c>
    </row>
    <row r="89" spans="3:12" x14ac:dyDescent="0.3">
      <c r="C89" s="52"/>
      <c r="D89" s="12">
        <v>623</v>
      </c>
      <c r="E89" s="12" t="s">
        <v>25</v>
      </c>
      <c r="F89" s="41">
        <v>0</v>
      </c>
      <c r="G89" s="41">
        <v>0</v>
      </c>
      <c r="H89" s="41">
        <v>0</v>
      </c>
      <c r="I89" s="41">
        <v>0</v>
      </c>
      <c r="J89" s="39">
        <v>648</v>
      </c>
      <c r="K89" s="39">
        <v>648</v>
      </c>
      <c r="L89" s="39">
        <v>648</v>
      </c>
    </row>
    <row r="90" spans="3:12" x14ac:dyDescent="0.3">
      <c r="C90" s="52"/>
      <c r="D90" s="12">
        <v>625</v>
      </c>
      <c r="E90" s="12" t="s">
        <v>26</v>
      </c>
      <c r="F90" s="41">
        <v>0</v>
      </c>
      <c r="G90" s="41">
        <v>0</v>
      </c>
      <c r="H90" s="41">
        <v>0</v>
      </c>
      <c r="I90" s="41">
        <v>0</v>
      </c>
      <c r="J90" s="39">
        <v>2683</v>
      </c>
      <c r="K90" s="39">
        <v>2683</v>
      </c>
      <c r="L90" s="39">
        <v>2683</v>
      </c>
    </row>
    <row r="91" spans="3:12" x14ac:dyDescent="0.3">
      <c r="C91" s="52"/>
      <c r="D91" s="12">
        <v>634</v>
      </c>
      <c r="E91" s="12" t="s">
        <v>36</v>
      </c>
      <c r="F91" s="41">
        <v>0</v>
      </c>
      <c r="G91" s="41">
        <v>0</v>
      </c>
      <c r="H91" s="41">
        <v>0</v>
      </c>
      <c r="I91" s="41">
        <v>0</v>
      </c>
      <c r="J91" s="39">
        <v>6800</v>
      </c>
      <c r="K91" s="39">
        <v>6800</v>
      </c>
      <c r="L91" s="39">
        <v>6800</v>
      </c>
    </row>
    <row r="92" spans="3:12" x14ac:dyDescent="0.3">
      <c r="C92" s="52"/>
      <c r="D92" s="12">
        <v>637</v>
      </c>
      <c r="E92" s="12" t="s">
        <v>32</v>
      </c>
      <c r="F92" s="41">
        <v>0</v>
      </c>
      <c r="G92" s="41">
        <v>0</v>
      </c>
      <c r="H92" s="41">
        <v>0</v>
      </c>
      <c r="I92" s="41">
        <v>0</v>
      </c>
      <c r="J92" s="39">
        <v>3577</v>
      </c>
      <c r="K92" s="39">
        <v>3577</v>
      </c>
      <c r="L92" s="39">
        <v>3577</v>
      </c>
    </row>
    <row r="93" spans="3:12" x14ac:dyDescent="0.3">
      <c r="E93" s="4" t="s">
        <v>99</v>
      </c>
      <c r="F93" s="44">
        <f>SUM(F87:F92)</f>
        <v>0</v>
      </c>
      <c r="G93" s="44">
        <f>SUM(G87:G92)</f>
        <v>0</v>
      </c>
      <c r="H93" s="45">
        <f>SUM(H87:H92)</f>
        <v>0</v>
      </c>
      <c r="I93" s="44">
        <f>SUM(I87:I92)</f>
        <v>0</v>
      </c>
      <c r="J93" s="45">
        <f>SUM(J87:J92)</f>
        <v>25000</v>
      </c>
      <c r="K93" s="45">
        <f>SUM(K87:K92)</f>
        <v>25000</v>
      </c>
      <c r="L93" s="45">
        <f>SUM(L87:L92)</f>
        <v>25000</v>
      </c>
    </row>
    <row r="94" spans="3:12" x14ac:dyDescent="0.3">
      <c r="C94" s="52" t="s">
        <v>50</v>
      </c>
      <c r="D94" s="12">
        <v>611</v>
      </c>
      <c r="E94" s="12" t="s">
        <v>23</v>
      </c>
      <c r="F94" s="39">
        <v>0</v>
      </c>
      <c r="G94" s="39">
        <v>0</v>
      </c>
      <c r="H94" s="39">
        <v>0</v>
      </c>
      <c r="I94" s="41">
        <v>0</v>
      </c>
      <c r="J94" s="39">
        <v>34450</v>
      </c>
      <c r="K94" s="39">
        <v>34450</v>
      </c>
      <c r="L94" s="39">
        <v>34450</v>
      </c>
    </row>
    <row r="95" spans="3:12" x14ac:dyDescent="0.3">
      <c r="C95" s="52"/>
      <c r="D95" s="12">
        <v>621</v>
      </c>
      <c r="E95" s="12" t="s">
        <v>24</v>
      </c>
      <c r="F95" s="39">
        <v>0</v>
      </c>
      <c r="G95" s="39">
        <v>0</v>
      </c>
      <c r="H95" s="39">
        <v>0</v>
      </c>
      <c r="I95" s="41">
        <v>0</v>
      </c>
      <c r="J95" s="39">
        <v>1435</v>
      </c>
      <c r="K95" s="39">
        <v>1435</v>
      </c>
      <c r="L95" s="39">
        <v>1435</v>
      </c>
    </row>
    <row r="96" spans="3:12" x14ac:dyDescent="0.3">
      <c r="C96" s="52"/>
      <c r="D96" s="12">
        <v>623</v>
      </c>
      <c r="E96" s="12" t="s">
        <v>25</v>
      </c>
      <c r="F96" s="39">
        <v>0</v>
      </c>
      <c r="G96" s="39">
        <v>0</v>
      </c>
      <c r="H96" s="39">
        <v>0</v>
      </c>
      <c r="I96" s="41">
        <v>0</v>
      </c>
      <c r="J96" s="39">
        <v>1980</v>
      </c>
      <c r="K96" s="39">
        <v>1980</v>
      </c>
      <c r="L96" s="39">
        <v>1980</v>
      </c>
    </row>
    <row r="97" spans="3:12" x14ac:dyDescent="0.3">
      <c r="C97" s="52"/>
      <c r="D97" s="12">
        <v>625</v>
      </c>
      <c r="E97" s="12" t="s">
        <v>26</v>
      </c>
      <c r="F97" s="39">
        <v>0</v>
      </c>
      <c r="G97" s="39">
        <v>0</v>
      </c>
      <c r="H97" s="39">
        <v>0</v>
      </c>
      <c r="I97" s="41">
        <v>0</v>
      </c>
      <c r="J97" s="39">
        <v>9773</v>
      </c>
      <c r="K97" s="39">
        <v>9773</v>
      </c>
      <c r="L97" s="39">
        <v>9773</v>
      </c>
    </row>
    <row r="98" spans="3:12" x14ac:dyDescent="0.3">
      <c r="C98" s="52"/>
      <c r="D98" s="12">
        <v>627</v>
      </c>
      <c r="E98" s="12" t="s">
        <v>90</v>
      </c>
      <c r="F98" s="39">
        <v>0</v>
      </c>
      <c r="G98" s="39">
        <v>0</v>
      </c>
      <c r="H98" s="39">
        <v>0</v>
      </c>
      <c r="I98" s="41">
        <v>0</v>
      </c>
      <c r="J98" s="39">
        <v>480</v>
      </c>
      <c r="K98" s="39">
        <v>480</v>
      </c>
      <c r="L98" s="39">
        <v>480</v>
      </c>
    </row>
    <row r="99" spans="3:12" x14ac:dyDescent="0.3">
      <c r="C99" s="52"/>
      <c r="D99" s="12">
        <v>632</v>
      </c>
      <c r="E99" s="12" t="s">
        <v>28</v>
      </c>
      <c r="F99" s="39">
        <v>0</v>
      </c>
      <c r="G99" s="39">
        <v>0</v>
      </c>
      <c r="H99" s="39">
        <v>0</v>
      </c>
      <c r="I99" s="41">
        <v>0</v>
      </c>
      <c r="J99" s="39">
        <v>3500</v>
      </c>
      <c r="K99" s="39">
        <v>3500</v>
      </c>
      <c r="L99" s="39">
        <v>3500</v>
      </c>
    </row>
    <row r="100" spans="3:12" x14ac:dyDescent="0.3">
      <c r="C100" s="52"/>
      <c r="D100" s="12">
        <v>633</v>
      </c>
      <c r="E100" s="12" t="s">
        <v>29</v>
      </c>
      <c r="F100" s="39">
        <v>131.29</v>
      </c>
      <c r="G100" s="39">
        <v>0</v>
      </c>
      <c r="H100" s="39">
        <v>0</v>
      </c>
      <c r="I100" s="41">
        <v>0</v>
      </c>
      <c r="J100" s="39">
        <v>400</v>
      </c>
      <c r="K100" s="39">
        <v>400</v>
      </c>
      <c r="L100" s="39">
        <v>400</v>
      </c>
    </row>
    <row r="101" spans="3:12" x14ac:dyDescent="0.3">
      <c r="C101" s="52"/>
      <c r="D101" s="12">
        <v>637</v>
      </c>
      <c r="E101" s="12" t="s">
        <v>32</v>
      </c>
      <c r="F101" s="39">
        <v>0</v>
      </c>
      <c r="G101" s="39">
        <v>0</v>
      </c>
      <c r="H101" s="39">
        <v>500</v>
      </c>
      <c r="I101" s="41">
        <v>500</v>
      </c>
      <c r="J101" s="39">
        <v>14530</v>
      </c>
      <c r="K101" s="39">
        <v>14530</v>
      </c>
      <c r="L101" s="39">
        <v>14530</v>
      </c>
    </row>
    <row r="102" spans="3:12" x14ac:dyDescent="0.3">
      <c r="C102" s="52"/>
      <c r="D102" s="12">
        <v>642</v>
      </c>
      <c r="E102" s="12" t="s">
        <v>33</v>
      </c>
      <c r="F102" s="39">
        <v>2000</v>
      </c>
      <c r="G102" s="39">
        <v>0</v>
      </c>
      <c r="H102" s="39">
        <v>0</v>
      </c>
      <c r="I102" s="41">
        <v>0</v>
      </c>
      <c r="J102" s="39">
        <v>0</v>
      </c>
      <c r="K102" s="39">
        <v>0</v>
      </c>
      <c r="L102" s="39">
        <v>0</v>
      </c>
    </row>
    <row r="103" spans="3:12" x14ac:dyDescent="0.3">
      <c r="C103" s="52"/>
      <c r="D103" s="12">
        <v>651</v>
      </c>
      <c r="E103" s="12" t="s">
        <v>73</v>
      </c>
      <c r="F103" s="39">
        <v>0</v>
      </c>
      <c r="G103" s="39">
        <v>1548.81</v>
      </c>
      <c r="H103" s="39">
        <v>0</v>
      </c>
      <c r="I103" s="41">
        <v>2000</v>
      </c>
      <c r="J103" s="39">
        <v>0</v>
      </c>
      <c r="K103" s="39">
        <v>0</v>
      </c>
      <c r="L103" s="39">
        <v>0</v>
      </c>
    </row>
    <row r="104" spans="3:12" x14ac:dyDescent="0.3">
      <c r="E104" s="4" t="s">
        <v>51</v>
      </c>
      <c r="F104" s="44">
        <f>SUM(F94:F103)</f>
        <v>2131.29</v>
      </c>
      <c r="G104" s="44">
        <f>SUM(G94:G103)</f>
        <v>1548.81</v>
      </c>
      <c r="H104" s="45">
        <f>SUM(H94:H103)</f>
        <v>500</v>
      </c>
      <c r="I104" s="45">
        <f>SUM(I94:I103)</f>
        <v>2500</v>
      </c>
      <c r="J104" s="45">
        <f>SUM(J94:J103)</f>
        <v>66548</v>
      </c>
      <c r="K104" s="45">
        <f>SUM(K94:K103)</f>
        <v>66548</v>
      </c>
      <c r="L104" s="45">
        <f>SUM(L94:L103)</f>
        <v>66548</v>
      </c>
    </row>
    <row r="105" spans="3:12" x14ac:dyDescent="0.3">
      <c r="C105" s="52" t="s">
        <v>91</v>
      </c>
      <c r="D105" s="12">
        <v>632</v>
      </c>
      <c r="E105" s="12" t="s">
        <v>28</v>
      </c>
      <c r="F105" s="43">
        <v>30307.43</v>
      </c>
      <c r="G105" s="43">
        <v>32510.98</v>
      </c>
      <c r="H105" s="39">
        <v>29000</v>
      </c>
      <c r="I105" s="41">
        <v>25000</v>
      </c>
      <c r="J105" s="39">
        <v>35000</v>
      </c>
      <c r="K105" s="39">
        <v>35000</v>
      </c>
      <c r="L105" s="39">
        <v>35000</v>
      </c>
    </row>
    <row r="106" spans="3:12" x14ac:dyDescent="0.3">
      <c r="C106" s="52"/>
      <c r="D106" s="12">
        <v>633</v>
      </c>
      <c r="E106" s="12" t="s">
        <v>29</v>
      </c>
      <c r="F106" s="43">
        <v>2364.12</v>
      </c>
      <c r="G106" s="43">
        <v>300.85000000000002</v>
      </c>
      <c r="H106" s="39">
        <v>2000</v>
      </c>
      <c r="I106" s="41">
        <v>1000</v>
      </c>
      <c r="J106" s="39">
        <v>100</v>
      </c>
      <c r="K106" s="39">
        <v>100</v>
      </c>
      <c r="L106" s="39">
        <v>100</v>
      </c>
    </row>
    <row r="107" spans="3:12" x14ac:dyDescent="0.3">
      <c r="C107" s="52"/>
      <c r="D107" s="12">
        <v>634</v>
      </c>
      <c r="E107" s="12" t="s">
        <v>36</v>
      </c>
      <c r="F107" s="43">
        <v>0</v>
      </c>
      <c r="G107" s="43">
        <v>0</v>
      </c>
      <c r="H107" s="39">
        <v>700</v>
      </c>
      <c r="I107" s="41">
        <v>700</v>
      </c>
      <c r="J107" s="39">
        <v>2000</v>
      </c>
      <c r="K107" s="39">
        <v>2000</v>
      </c>
      <c r="L107" s="39">
        <v>2000</v>
      </c>
    </row>
    <row r="108" spans="3:12" x14ac:dyDescent="0.3">
      <c r="C108" s="52"/>
      <c r="D108" s="12">
        <v>635</v>
      </c>
      <c r="E108" s="12" t="s">
        <v>30</v>
      </c>
      <c r="F108" s="43">
        <v>0</v>
      </c>
      <c r="G108" s="43">
        <v>0</v>
      </c>
      <c r="H108" s="39">
        <v>0</v>
      </c>
      <c r="I108" s="41">
        <v>0</v>
      </c>
      <c r="J108" s="39">
        <v>2500</v>
      </c>
      <c r="K108" s="39">
        <v>2500</v>
      </c>
      <c r="L108" s="39">
        <v>2500</v>
      </c>
    </row>
    <row r="109" spans="3:12" x14ac:dyDescent="0.3">
      <c r="C109" s="52"/>
      <c r="D109" s="12">
        <v>637</v>
      </c>
      <c r="E109" s="12" t="s">
        <v>32</v>
      </c>
      <c r="F109" s="43">
        <v>2257.56</v>
      </c>
      <c r="G109" s="43">
        <v>1393</v>
      </c>
      <c r="H109" s="39">
        <v>2000</v>
      </c>
      <c r="I109" s="41">
        <v>2000</v>
      </c>
      <c r="J109" s="39">
        <v>5000</v>
      </c>
      <c r="K109" s="39">
        <v>5000</v>
      </c>
      <c r="L109" s="39">
        <v>5000</v>
      </c>
    </row>
    <row r="110" spans="3:12" x14ac:dyDescent="0.3">
      <c r="E110" s="4" t="s">
        <v>53</v>
      </c>
      <c r="F110" s="44">
        <f t="shared" ref="F110:L110" si="16">SUM(F105:F109)</f>
        <v>34929.11</v>
      </c>
      <c r="G110" s="44">
        <f t="shared" si="16"/>
        <v>34204.83</v>
      </c>
      <c r="H110" s="45">
        <f t="shared" si="16"/>
        <v>33700</v>
      </c>
      <c r="I110" s="44">
        <f t="shared" si="16"/>
        <v>28700</v>
      </c>
      <c r="J110" s="45">
        <f t="shared" si="16"/>
        <v>44600</v>
      </c>
      <c r="K110" s="45">
        <f t="shared" si="16"/>
        <v>44600</v>
      </c>
      <c r="L110" s="45">
        <f t="shared" si="16"/>
        <v>44600</v>
      </c>
    </row>
    <row r="111" spans="3:12" x14ac:dyDescent="0.3">
      <c r="C111" s="52" t="s">
        <v>52</v>
      </c>
      <c r="D111" s="12">
        <v>632</v>
      </c>
      <c r="E111" s="12" t="s">
        <v>28</v>
      </c>
      <c r="F111" s="43">
        <v>3992</v>
      </c>
      <c r="G111" s="43">
        <v>5370.48</v>
      </c>
      <c r="H111" s="39">
        <v>6000</v>
      </c>
      <c r="I111" s="41">
        <v>8500</v>
      </c>
      <c r="J111" s="39">
        <v>15000</v>
      </c>
      <c r="K111" s="39">
        <v>15000</v>
      </c>
      <c r="L111" s="39">
        <v>15000</v>
      </c>
    </row>
    <row r="112" spans="3:12" x14ac:dyDescent="0.3">
      <c r="C112" s="52"/>
      <c r="D112" s="12">
        <v>633</v>
      </c>
      <c r="E112" s="12" t="s">
        <v>29</v>
      </c>
      <c r="F112" s="43">
        <v>0</v>
      </c>
      <c r="G112" s="43">
        <v>608.76</v>
      </c>
      <c r="H112" s="39">
        <v>400</v>
      </c>
      <c r="I112" s="41">
        <v>0</v>
      </c>
      <c r="J112" s="39">
        <v>1500</v>
      </c>
      <c r="K112" s="39">
        <v>1500</v>
      </c>
      <c r="L112" s="39">
        <v>1500</v>
      </c>
    </row>
    <row r="113" spans="3:12" x14ac:dyDescent="0.3">
      <c r="C113" s="52"/>
      <c r="D113" s="12">
        <v>635</v>
      </c>
      <c r="E113" s="12" t="s">
        <v>30</v>
      </c>
      <c r="F113" s="43">
        <v>0</v>
      </c>
      <c r="G113" s="43">
        <v>0</v>
      </c>
      <c r="H113" s="39">
        <v>500</v>
      </c>
      <c r="I113" s="41">
        <v>0</v>
      </c>
      <c r="J113" s="39">
        <v>1500</v>
      </c>
      <c r="K113" s="39">
        <v>1500</v>
      </c>
      <c r="L113" s="39">
        <v>1500</v>
      </c>
    </row>
    <row r="114" spans="3:12" x14ac:dyDescent="0.3">
      <c r="C114" s="52"/>
      <c r="D114" s="12">
        <v>637</v>
      </c>
      <c r="E114" s="12" t="s">
        <v>32</v>
      </c>
      <c r="F114" s="43">
        <v>0</v>
      </c>
      <c r="G114" s="43">
        <v>0</v>
      </c>
      <c r="H114" s="39">
        <v>500</v>
      </c>
      <c r="I114" s="41">
        <v>0</v>
      </c>
      <c r="J114" s="39">
        <v>1200</v>
      </c>
      <c r="K114" s="39">
        <v>1200</v>
      </c>
      <c r="L114" s="39">
        <v>1200</v>
      </c>
    </row>
    <row r="115" spans="3:12" x14ac:dyDescent="0.3">
      <c r="E115" s="4" t="s">
        <v>53</v>
      </c>
      <c r="F115" s="44">
        <f t="shared" ref="F115" si="17">SUM(F111:F114)</f>
        <v>3992</v>
      </c>
      <c r="G115" s="44">
        <f t="shared" ref="G115:J115" si="18">SUM(G111:G114)</f>
        <v>5979.24</v>
      </c>
      <c r="H115" s="45">
        <f t="shared" ref="H115" si="19">SUM(H111:H114)</f>
        <v>7400</v>
      </c>
      <c r="I115" s="44">
        <f>SUM(I111:I114)</f>
        <v>8500</v>
      </c>
      <c r="J115" s="45">
        <f t="shared" si="18"/>
        <v>19200</v>
      </c>
      <c r="K115" s="45">
        <f t="shared" ref="K115:L115" si="20">SUM(K111:K114)</f>
        <v>19200</v>
      </c>
      <c r="L115" s="45">
        <f t="shared" si="20"/>
        <v>19200</v>
      </c>
    </row>
    <row r="116" spans="3:12" x14ac:dyDescent="0.3">
      <c r="C116" s="52" t="s">
        <v>54</v>
      </c>
      <c r="D116" s="12">
        <v>632</v>
      </c>
      <c r="E116" s="12" t="s">
        <v>28</v>
      </c>
      <c r="F116" s="43">
        <v>200</v>
      </c>
      <c r="G116" s="43">
        <v>2130.37</v>
      </c>
      <c r="H116" s="39">
        <v>560</v>
      </c>
      <c r="I116" s="41">
        <v>560</v>
      </c>
      <c r="J116" s="39">
        <v>560</v>
      </c>
      <c r="K116" s="39">
        <v>560</v>
      </c>
      <c r="L116" s="39">
        <v>560</v>
      </c>
    </row>
    <row r="117" spans="3:12" x14ac:dyDescent="0.3">
      <c r="C117" s="52"/>
      <c r="D117" s="12">
        <v>635</v>
      </c>
      <c r="E117" s="12" t="s">
        <v>30</v>
      </c>
      <c r="F117" s="43">
        <v>0</v>
      </c>
      <c r="G117" s="43">
        <v>0</v>
      </c>
      <c r="H117" s="39">
        <v>200</v>
      </c>
      <c r="I117" s="41">
        <v>200</v>
      </c>
      <c r="J117" s="39">
        <v>300</v>
      </c>
      <c r="K117" s="39">
        <v>300</v>
      </c>
      <c r="L117" s="39">
        <v>300</v>
      </c>
    </row>
    <row r="118" spans="3:12" x14ac:dyDescent="0.3">
      <c r="C118" s="52"/>
      <c r="D118" s="12">
        <v>637</v>
      </c>
      <c r="E118" s="12" t="s">
        <v>32</v>
      </c>
      <c r="F118" s="43">
        <v>690</v>
      </c>
      <c r="G118" s="43">
        <v>3589.4</v>
      </c>
      <c r="H118" s="39">
        <v>1500</v>
      </c>
      <c r="I118" s="41">
        <v>2500</v>
      </c>
      <c r="J118" s="39">
        <v>5000</v>
      </c>
      <c r="K118" s="39">
        <v>5000</v>
      </c>
      <c r="L118" s="39">
        <v>5000</v>
      </c>
    </row>
    <row r="119" spans="3:12" x14ac:dyDescent="0.3">
      <c r="E119" s="4" t="s">
        <v>55</v>
      </c>
      <c r="F119" s="44">
        <f>SUM(F116:F118)</f>
        <v>890</v>
      </c>
      <c r="G119" s="44">
        <f>SUM(G116:G118)</f>
        <v>5719.77</v>
      </c>
      <c r="H119" s="45">
        <f>SUM(H116:H118)</f>
        <v>2260</v>
      </c>
      <c r="I119" s="44">
        <f>SUM(I116:I118)</f>
        <v>3260</v>
      </c>
      <c r="J119" s="45">
        <f>SUM(J116:J118)</f>
        <v>5860</v>
      </c>
      <c r="K119" s="45">
        <f>SUM(K116:K118)</f>
        <v>5860</v>
      </c>
      <c r="L119" s="45">
        <f>SUM(L116:L118)</f>
        <v>5860</v>
      </c>
    </row>
    <row r="120" spans="3:12" x14ac:dyDescent="0.3">
      <c r="C120" s="52" t="s">
        <v>56</v>
      </c>
      <c r="D120" s="12">
        <v>632</v>
      </c>
      <c r="E120" s="12" t="s">
        <v>28</v>
      </c>
      <c r="F120" s="43">
        <v>2570.0500000000002</v>
      </c>
      <c r="G120" s="43">
        <v>576.75</v>
      </c>
      <c r="H120" s="69">
        <v>2800</v>
      </c>
      <c r="I120" s="69">
        <v>1500</v>
      </c>
      <c r="J120" s="69">
        <v>0</v>
      </c>
      <c r="K120" s="69">
        <v>0</v>
      </c>
      <c r="L120" s="69">
        <v>0</v>
      </c>
    </row>
    <row r="121" spans="3:12" x14ac:dyDescent="0.3">
      <c r="C121" s="52"/>
      <c r="D121" s="12">
        <v>633</v>
      </c>
      <c r="E121" s="12" t="s">
        <v>29</v>
      </c>
      <c r="F121" s="43">
        <v>0</v>
      </c>
      <c r="G121" s="43">
        <v>461</v>
      </c>
      <c r="H121" s="69">
        <v>500</v>
      </c>
      <c r="I121" s="69">
        <v>500</v>
      </c>
      <c r="J121" s="69">
        <v>200</v>
      </c>
      <c r="K121" s="69">
        <v>200</v>
      </c>
      <c r="L121" s="69">
        <v>200</v>
      </c>
    </row>
    <row r="122" spans="3:12" x14ac:dyDescent="0.3">
      <c r="C122" s="52"/>
      <c r="D122" s="12">
        <v>637</v>
      </c>
      <c r="E122" s="12" t="s">
        <v>32</v>
      </c>
      <c r="F122" s="43">
        <v>0</v>
      </c>
      <c r="G122" s="43">
        <v>0</v>
      </c>
      <c r="H122" s="69">
        <v>0</v>
      </c>
      <c r="I122" s="69">
        <v>2000</v>
      </c>
      <c r="J122" s="69">
        <v>500</v>
      </c>
      <c r="K122" s="69">
        <v>500</v>
      </c>
      <c r="L122" s="69">
        <v>500</v>
      </c>
    </row>
    <row r="123" spans="3:12" x14ac:dyDescent="0.3">
      <c r="C123" s="52"/>
      <c r="D123" s="12">
        <v>642</v>
      </c>
      <c r="E123" s="12" t="s">
        <v>33</v>
      </c>
      <c r="F123" s="39">
        <v>3330</v>
      </c>
      <c r="G123" s="39">
        <v>2720</v>
      </c>
      <c r="H123" s="39">
        <v>2000</v>
      </c>
      <c r="I123" s="41">
        <v>3200</v>
      </c>
      <c r="J123" s="39">
        <v>3000</v>
      </c>
      <c r="K123" s="39">
        <v>3000</v>
      </c>
      <c r="L123" s="39">
        <v>3000</v>
      </c>
    </row>
    <row r="124" spans="3:12" x14ac:dyDescent="0.3">
      <c r="E124" s="4" t="s">
        <v>57</v>
      </c>
      <c r="F124" s="44">
        <f>SUM(F120:F123)</f>
        <v>5900.05</v>
      </c>
      <c r="G124" s="44">
        <f>SUM(G120:G123)</f>
        <v>3757.75</v>
      </c>
      <c r="H124" s="63">
        <f>SUM(H120:H123)</f>
        <v>5300</v>
      </c>
      <c r="I124" s="63">
        <f t="shared" ref="I124:L124" si="21">SUM(I120:I123)</f>
        <v>7200</v>
      </c>
      <c r="J124" s="63">
        <f t="shared" si="21"/>
        <v>3700</v>
      </c>
      <c r="K124" s="63">
        <f t="shared" si="21"/>
        <v>3700</v>
      </c>
      <c r="L124" s="63">
        <f t="shared" si="21"/>
        <v>3700</v>
      </c>
    </row>
    <row r="125" spans="3:12" x14ac:dyDescent="0.3">
      <c r="C125" s="52"/>
      <c r="D125" s="12">
        <v>632</v>
      </c>
      <c r="E125" s="12" t="s">
        <v>28</v>
      </c>
      <c r="F125" s="67">
        <v>2334.29</v>
      </c>
      <c r="G125" s="67">
        <v>2167.5700000000002</v>
      </c>
      <c r="H125" s="39">
        <v>2000</v>
      </c>
      <c r="I125" s="41">
        <v>1000</v>
      </c>
      <c r="J125" s="39">
        <v>0</v>
      </c>
      <c r="K125" s="39">
        <v>0</v>
      </c>
      <c r="L125" s="39">
        <v>0</v>
      </c>
    </row>
    <row r="126" spans="3:12" x14ac:dyDescent="0.3">
      <c r="C126" s="52"/>
      <c r="D126" s="12">
        <v>633</v>
      </c>
      <c r="E126" s="12" t="s">
        <v>29</v>
      </c>
      <c r="F126" s="67">
        <v>2216.83</v>
      </c>
      <c r="G126" s="67">
        <v>1819.16</v>
      </c>
      <c r="H126" s="39">
        <v>1000</v>
      </c>
      <c r="I126" s="41">
        <v>500</v>
      </c>
      <c r="J126" s="39">
        <v>100</v>
      </c>
      <c r="K126" s="39">
        <v>100</v>
      </c>
      <c r="L126" s="39">
        <v>100</v>
      </c>
    </row>
    <row r="127" spans="3:12" x14ac:dyDescent="0.3">
      <c r="C127" s="52"/>
      <c r="D127" s="12">
        <v>635</v>
      </c>
      <c r="E127" s="12" t="s">
        <v>30</v>
      </c>
      <c r="F127" s="67">
        <v>10900</v>
      </c>
      <c r="G127" s="67">
        <v>2220</v>
      </c>
      <c r="H127" s="39">
        <v>300</v>
      </c>
      <c r="I127" s="41">
        <v>300</v>
      </c>
      <c r="J127" s="39">
        <v>1000</v>
      </c>
      <c r="K127" s="39">
        <v>1000</v>
      </c>
      <c r="L127" s="39">
        <v>1000</v>
      </c>
    </row>
    <row r="128" spans="3:12" x14ac:dyDescent="0.3">
      <c r="C128" s="52"/>
      <c r="D128" s="12">
        <v>637</v>
      </c>
      <c r="E128" s="12" t="s">
        <v>32</v>
      </c>
      <c r="F128" s="67">
        <v>350</v>
      </c>
      <c r="G128" s="67">
        <v>1279.68</v>
      </c>
      <c r="H128" s="39">
        <v>1000</v>
      </c>
      <c r="I128" s="41">
        <v>1000</v>
      </c>
      <c r="J128" s="39">
        <v>1668</v>
      </c>
      <c r="K128" s="39">
        <v>1668</v>
      </c>
      <c r="L128" s="39">
        <v>1668</v>
      </c>
    </row>
    <row r="129" spans="3:12" x14ac:dyDescent="0.3">
      <c r="C129" s="52"/>
      <c r="D129" s="12">
        <v>642</v>
      </c>
      <c r="E129" s="12" t="s">
        <v>33</v>
      </c>
      <c r="F129" s="67">
        <v>1139.1500000000001</v>
      </c>
      <c r="G129" s="67">
        <v>544.11</v>
      </c>
      <c r="H129" s="39">
        <v>800</v>
      </c>
      <c r="I129" s="41">
        <v>800</v>
      </c>
      <c r="J129" s="39">
        <v>800</v>
      </c>
      <c r="K129" s="39">
        <v>800</v>
      </c>
      <c r="L129" s="39">
        <v>800</v>
      </c>
    </row>
    <row r="130" spans="3:12" x14ac:dyDescent="0.3">
      <c r="E130" s="4" t="s">
        <v>59</v>
      </c>
      <c r="F130" s="44">
        <f>SUM(F125:F129)</f>
        <v>16940.27</v>
      </c>
      <c r="G130" s="44">
        <f>SUM(G125:G129)</f>
        <v>8030.52</v>
      </c>
      <c r="H130" s="45">
        <f>SUM(H125:H129)</f>
        <v>5100</v>
      </c>
      <c r="I130" s="44">
        <f>SUM(I125:I129)</f>
        <v>3600</v>
      </c>
      <c r="J130" s="45">
        <f>SUM(J125:J129)</f>
        <v>3568</v>
      </c>
      <c r="K130" s="45">
        <f>SUM(K125:K129)</f>
        <v>3568</v>
      </c>
      <c r="L130" s="45">
        <f>SUM(L125:L129)</f>
        <v>3568</v>
      </c>
    </row>
    <row r="131" spans="3:12" x14ac:dyDescent="0.3">
      <c r="C131" s="53" t="s">
        <v>60</v>
      </c>
      <c r="D131" s="12">
        <v>633</v>
      </c>
      <c r="E131" s="12" t="s">
        <v>29</v>
      </c>
      <c r="F131" s="67">
        <v>67.650000000000006</v>
      </c>
      <c r="G131" s="67">
        <v>0</v>
      </c>
      <c r="H131" s="67">
        <v>0</v>
      </c>
      <c r="I131" s="67">
        <v>400</v>
      </c>
      <c r="J131" s="67">
        <v>0</v>
      </c>
      <c r="K131" s="67">
        <v>0</v>
      </c>
      <c r="L131" s="67">
        <v>0</v>
      </c>
    </row>
    <row r="132" spans="3:12" x14ac:dyDescent="0.3">
      <c r="C132" s="54"/>
      <c r="D132" s="12">
        <v>637</v>
      </c>
      <c r="E132" s="12" t="s">
        <v>32</v>
      </c>
      <c r="F132" s="67">
        <v>0</v>
      </c>
      <c r="G132" s="67">
        <v>0</v>
      </c>
      <c r="H132" s="67">
        <v>0</v>
      </c>
      <c r="I132" s="67">
        <v>0</v>
      </c>
      <c r="J132" s="67">
        <v>0</v>
      </c>
      <c r="K132" s="67">
        <v>0</v>
      </c>
      <c r="L132" s="67">
        <v>0</v>
      </c>
    </row>
    <row r="133" spans="3:12" x14ac:dyDescent="0.3">
      <c r="E133" s="4" t="s">
        <v>61</v>
      </c>
      <c r="F133" s="44">
        <f>SUM(F131:F132)</f>
        <v>67.650000000000006</v>
      </c>
      <c r="G133" s="44">
        <f>SUM(G132:G132)</f>
        <v>0</v>
      </c>
      <c r="H133" s="45">
        <f>SUM(H131:H132)</f>
        <v>0</v>
      </c>
      <c r="I133" s="44">
        <f>SUM(I131:I132)</f>
        <v>400</v>
      </c>
      <c r="J133" s="45">
        <f>SUM(J131:J132)</f>
        <v>0</v>
      </c>
      <c r="K133" s="45">
        <f>SUM(K131:K132)</f>
        <v>0</v>
      </c>
      <c r="L133" s="45">
        <f>SUM(L131:L132)</f>
        <v>0</v>
      </c>
    </row>
    <row r="134" spans="3:12" x14ac:dyDescent="0.3">
      <c r="C134" s="52" t="s">
        <v>62</v>
      </c>
      <c r="D134" s="12">
        <v>611</v>
      </c>
      <c r="E134" s="12" t="s">
        <v>23</v>
      </c>
      <c r="F134" s="67">
        <v>9928.36</v>
      </c>
      <c r="G134" s="67">
        <v>9743</v>
      </c>
      <c r="H134" s="39">
        <v>9000</v>
      </c>
      <c r="I134" s="39">
        <v>12000</v>
      </c>
      <c r="J134" s="39">
        <v>42828</v>
      </c>
      <c r="K134" s="39">
        <v>42828</v>
      </c>
      <c r="L134" s="39">
        <v>42828</v>
      </c>
    </row>
    <row r="135" spans="3:12" x14ac:dyDescent="0.3">
      <c r="C135" s="52"/>
      <c r="D135" s="12">
        <v>621</v>
      </c>
      <c r="E135" s="12" t="s">
        <v>24</v>
      </c>
      <c r="F135" s="67">
        <v>1076.3800000000001</v>
      </c>
      <c r="G135" s="67">
        <v>1144.55</v>
      </c>
      <c r="H135" s="39">
        <v>850</v>
      </c>
      <c r="I135" s="39">
        <v>1320</v>
      </c>
      <c r="J135" s="39">
        <v>1204</v>
      </c>
      <c r="K135" s="39">
        <v>1204</v>
      </c>
      <c r="L135" s="39">
        <v>1204</v>
      </c>
    </row>
    <row r="136" spans="3:12" x14ac:dyDescent="0.3">
      <c r="C136" s="52"/>
      <c r="D136" s="12">
        <v>623</v>
      </c>
      <c r="E136" s="12" t="s">
        <v>25</v>
      </c>
      <c r="F136" s="67">
        <v>0</v>
      </c>
      <c r="G136" s="67">
        <v>0</v>
      </c>
      <c r="H136" s="39">
        <v>0</v>
      </c>
      <c r="I136" s="39">
        <v>0</v>
      </c>
      <c r="J136" s="39">
        <v>3508</v>
      </c>
      <c r="K136" s="39">
        <v>3508</v>
      </c>
      <c r="L136" s="39">
        <v>3508</v>
      </c>
    </row>
    <row r="137" spans="3:12" x14ac:dyDescent="0.3">
      <c r="C137" s="52"/>
      <c r="D137" s="12">
        <v>625</v>
      </c>
      <c r="E137" s="12" t="s">
        <v>26</v>
      </c>
      <c r="F137" s="67">
        <v>2924.68</v>
      </c>
      <c r="G137" s="67">
        <v>3043.58</v>
      </c>
      <c r="H137" s="39">
        <v>2370</v>
      </c>
      <c r="I137" s="41">
        <v>3000</v>
      </c>
      <c r="J137" s="39">
        <v>10281</v>
      </c>
      <c r="K137" s="39">
        <v>10281</v>
      </c>
      <c r="L137" s="39">
        <v>10281</v>
      </c>
    </row>
    <row r="138" spans="3:12" x14ac:dyDescent="0.3">
      <c r="C138" s="52"/>
      <c r="D138" s="12">
        <v>627</v>
      </c>
      <c r="E138" s="12" t="s">
        <v>90</v>
      </c>
      <c r="F138" s="67">
        <v>0</v>
      </c>
      <c r="G138" s="67">
        <v>0</v>
      </c>
      <c r="H138" s="39">
        <v>0</v>
      </c>
      <c r="I138" s="41">
        <v>0</v>
      </c>
      <c r="J138" s="39">
        <v>480</v>
      </c>
      <c r="K138" s="39">
        <v>480</v>
      </c>
      <c r="L138" s="39">
        <v>480</v>
      </c>
    </row>
    <row r="139" spans="3:12" x14ac:dyDescent="0.3">
      <c r="C139" s="52"/>
      <c r="D139" s="12">
        <v>632</v>
      </c>
      <c r="E139" s="12" t="s">
        <v>28</v>
      </c>
      <c r="F139" s="67">
        <v>0</v>
      </c>
      <c r="G139" s="67">
        <v>0</v>
      </c>
      <c r="H139" s="39">
        <v>0</v>
      </c>
      <c r="I139" s="41">
        <v>0</v>
      </c>
      <c r="J139" s="39">
        <v>180</v>
      </c>
      <c r="K139" s="39">
        <v>180</v>
      </c>
      <c r="L139" s="39">
        <v>180</v>
      </c>
    </row>
    <row r="140" spans="3:12" x14ac:dyDescent="0.3">
      <c r="C140" s="52"/>
      <c r="D140" s="12">
        <v>633</v>
      </c>
      <c r="E140" s="12" t="s">
        <v>29</v>
      </c>
      <c r="F140" s="67">
        <v>0</v>
      </c>
      <c r="G140" s="67">
        <v>0</v>
      </c>
      <c r="H140" s="39">
        <v>100</v>
      </c>
      <c r="I140" s="41">
        <v>100</v>
      </c>
      <c r="J140" s="39">
        <v>2400</v>
      </c>
      <c r="K140" s="39">
        <v>2100</v>
      </c>
      <c r="L140" s="39">
        <v>2100</v>
      </c>
    </row>
    <row r="141" spans="3:12" x14ac:dyDescent="0.3">
      <c r="C141" s="52"/>
      <c r="D141" s="12">
        <v>637</v>
      </c>
      <c r="E141" s="12" t="s">
        <v>32</v>
      </c>
      <c r="F141" s="67">
        <v>0</v>
      </c>
      <c r="G141" s="67">
        <v>0</v>
      </c>
      <c r="H141" s="39">
        <v>0</v>
      </c>
      <c r="I141" s="41">
        <v>0</v>
      </c>
      <c r="J141" s="39">
        <v>4816</v>
      </c>
      <c r="K141" s="39">
        <v>4816</v>
      </c>
      <c r="L141" s="39">
        <v>4816</v>
      </c>
    </row>
    <row r="142" spans="3:12" x14ac:dyDescent="0.3">
      <c r="E142" s="4" t="s">
        <v>63</v>
      </c>
      <c r="F142" s="44">
        <f>SUM(F134:F141)</f>
        <v>13929.420000000002</v>
      </c>
      <c r="G142" s="44">
        <f>SUM(G134:G141)</f>
        <v>13931.13</v>
      </c>
      <c r="H142" s="45">
        <f>SUM(H134:H141)</f>
        <v>12320</v>
      </c>
      <c r="I142" s="44">
        <f>SUM(I134:I141)</f>
        <v>16420</v>
      </c>
      <c r="J142" s="45">
        <f>SUM(J134:J141)</f>
        <v>65697</v>
      </c>
      <c r="K142" s="45">
        <f>SUM(K134:K141)</f>
        <v>65397</v>
      </c>
      <c r="L142" s="45">
        <f>SUM(L134:L141)</f>
        <v>65397</v>
      </c>
    </row>
    <row r="143" spans="3:12" x14ac:dyDescent="0.3">
      <c r="C143" s="53" t="s">
        <v>64</v>
      </c>
      <c r="D143" s="12">
        <v>637</v>
      </c>
      <c r="E143" s="12" t="s">
        <v>32</v>
      </c>
      <c r="F143" s="67">
        <v>20372</v>
      </c>
      <c r="G143" s="67">
        <v>16966</v>
      </c>
      <c r="H143" s="39">
        <v>0</v>
      </c>
      <c r="I143" s="41">
        <v>4000</v>
      </c>
      <c r="J143" s="39">
        <v>8700</v>
      </c>
      <c r="K143" s="39">
        <v>8700</v>
      </c>
      <c r="L143" s="39">
        <v>8700</v>
      </c>
    </row>
    <row r="144" spans="3:12" x14ac:dyDescent="0.3">
      <c r="C144" s="54"/>
      <c r="D144" s="12">
        <v>642</v>
      </c>
      <c r="E144" s="12" t="s">
        <v>33</v>
      </c>
      <c r="F144" s="67">
        <v>0</v>
      </c>
      <c r="G144" s="67">
        <v>0</v>
      </c>
      <c r="H144" s="39">
        <v>100</v>
      </c>
      <c r="I144" s="41">
        <v>0</v>
      </c>
      <c r="J144" s="39">
        <v>0</v>
      </c>
      <c r="K144" s="39">
        <v>0</v>
      </c>
      <c r="L144" s="39">
        <v>0</v>
      </c>
    </row>
    <row r="145" spans="1:12" x14ac:dyDescent="0.3">
      <c r="E145" s="4" t="s">
        <v>65</v>
      </c>
      <c r="F145" s="63">
        <f>F143</f>
        <v>20372</v>
      </c>
      <c r="G145" s="63">
        <f>G143</f>
        <v>16966</v>
      </c>
      <c r="H145" s="45">
        <f>SUM(H143:H144)</f>
        <v>100</v>
      </c>
      <c r="I145" s="44">
        <f>SUM(I143+I144)</f>
        <v>4000</v>
      </c>
      <c r="J145" s="45">
        <f>SUM(J143:J144)</f>
        <v>8700</v>
      </c>
      <c r="K145" s="45">
        <f>SUM(K143:K144)</f>
        <v>8700</v>
      </c>
      <c r="L145" s="45">
        <f>SUM(L143:L144)</f>
        <v>8700</v>
      </c>
    </row>
    <row r="146" spans="1:12" x14ac:dyDescent="0.3">
      <c r="C146" s="50"/>
      <c r="D146" s="12">
        <v>642</v>
      </c>
      <c r="E146" s="12" t="s">
        <v>33</v>
      </c>
      <c r="F146" s="67">
        <v>41900.6</v>
      </c>
      <c r="G146" s="67">
        <v>65225.7</v>
      </c>
      <c r="H146" s="39">
        <v>3300</v>
      </c>
      <c r="I146" s="62">
        <v>37300</v>
      </c>
      <c r="J146" s="62">
        <v>21000</v>
      </c>
      <c r="K146" s="62">
        <v>21000</v>
      </c>
      <c r="L146" s="62">
        <v>21000</v>
      </c>
    </row>
    <row r="147" spans="1:12" x14ac:dyDescent="0.3">
      <c r="E147" s="4" t="s">
        <v>79</v>
      </c>
      <c r="F147" s="63">
        <f>SUM(F146:F146)</f>
        <v>41900.6</v>
      </c>
      <c r="G147" s="63">
        <f>G146</f>
        <v>65225.7</v>
      </c>
      <c r="H147" s="45">
        <f>H146</f>
        <v>3300</v>
      </c>
      <c r="I147" s="44">
        <f>SUM(I146:I146)</f>
        <v>37300</v>
      </c>
      <c r="J147" s="45">
        <f>SUM(J146:J146)</f>
        <v>21000</v>
      </c>
      <c r="K147" s="45">
        <f>SUM(K146:K146)</f>
        <v>21000</v>
      </c>
      <c r="L147" s="45">
        <f>SUM(L146:L146)</f>
        <v>21000</v>
      </c>
    </row>
    <row r="148" spans="1:12" x14ac:dyDescent="0.3">
      <c r="B148" s="1"/>
      <c r="D148" s="18"/>
      <c r="E148" s="4" t="s">
        <v>68</v>
      </c>
      <c r="F148" s="44">
        <f>F147+F145+F142+F133+F130+F124+F119+F115+F104+F86+F82+F74+F68+F66+F60+F52+F50+F110</f>
        <v>617376.54000000015</v>
      </c>
      <c r="G148" s="44">
        <f>G147+G145+G142+G133++G130+G124+G119+G115+G110+G104+G93+G86+G82+G77+G74+G68+G66+G60+G52+G50</f>
        <v>631557.01000000013</v>
      </c>
      <c r="H148" s="44">
        <f>H147+H145+H142+H133++H130+H124+H119+H115+H110+H104+H93+H86+H82+H77+H74+H68+H66+H60+H52+H50</f>
        <v>469199</v>
      </c>
      <c r="I148" s="44">
        <f>I147+I145+I142+I133++I130+I124+I119+I115+I110+I104+I93+I86+I82+I77+I74+I68+I66+I60+I52+I50</f>
        <v>535831</v>
      </c>
      <c r="J148" s="44">
        <f>J147+J145+J142+J133++J130+J124+J119+J115+J110+J104+J93+J86+J82+J77+J74+J68+J66+J60+J52+J50</f>
        <v>522583</v>
      </c>
      <c r="K148" s="44">
        <f>K147+K145+K142+K133++K130+K124+K119+K115+K110+K104+K93+K86+K82+K77+K74+K68+K66+K60+K52+K50</f>
        <v>524783</v>
      </c>
      <c r="L148" s="44">
        <f>L147+L145+L142+L133++L130+L124+L119+L115+L110+L104+L93+L86+L82+L77+L74+L68+L66+L60+L52+L50</f>
        <v>524783</v>
      </c>
    </row>
    <row r="149" spans="1:12" x14ac:dyDescent="0.3">
      <c r="F149" s="46"/>
      <c r="G149" s="46"/>
      <c r="H149" s="47"/>
      <c r="I149" s="46"/>
      <c r="J149" s="47"/>
      <c r="K149" s="47"/>
      <c r="L149" s="47"/>
    </row>
    <row r="150" spans="1:12" ht="15.6" x14ac:dyDescent="0.3">
      <c r="A150" s="28"/>
      <c r="B150" s="29"/>
      <c r="C150" s="51" t="s">
        <v>22</v>
      </c>
      <c r="D150" s="12">
        <v>714</v>
      </c>
      <c r="E150" s="35" t="s">
        <v>93</v>
      </c>
      <c r="F150" s="67">
        <v>0</v>
      </c>
      <c r="G150" s="67">
        <v>4900</v>
      </c>
      <c r="H150" s="67">
        <v>0</v>
      </c>
      <c r="I150" s="67">
        <v>0</v>
      </c>
      <c r="J150" s="67">
        <v>0</v>
      </c>
      <c r="K150" s="67">
        <v>0</v>
      </c>
      <c r="L150" s="67">
        <v>0</v>
      </c>
    </row>
    <row r="151" spans="1:12" ht="15.6" x14ac:dyDescent="0.3">
      <c r="A151" s="28"/>
      <c r="B151" s="28"/>
      <c r="C151" s="38" t="s">
        <v>44</v>
      </c>
      <c r="D151" s="12">
        <v>717</v>
      </c>
      <c r="E151" s="36" t="s">
        <v>66</v>
      </c>
      <c r="F151" s="68">
        <v>25000</v>
      </c>
      <c r="G151" s="68">
        <v>5929.26</v>
      </c>
      <c r="H151" s="67">
        <v>0</v>
      </c>
      <c r="I151" s="67">
        <v>0</v>
      </c>
      <c r="J151" s="67">
        <v>0</v>
      </c>
      <c r="K151" s="67">
        <v>0</v>
      </c>
      <c r="L151" s="67">
        <v>0</v>
      </c>
    </row>
    <row r="152" spans="1:12" ht="15.6" x14ac:dyDescent="0.3">
      <c r="A152" s="28"/>
      <c r="B152" s="28"/>
      <c r="C152" s="38" t="s">
        <v>94</v>
      </c>
      <c r="D152" s="12">
        <v>713</v>
      </c>
      <c r="E152" s="36" t="s">
        <v>95</v>
      </c>
      <c r="F152" s="68">
        <v>14980</v>
      </c>
      <c r="G152" s="68">
        <v>0</v>
      </c>
      <c r="H152" s="67">
        <v>0</v>
      </c>
      <c r="I152" s="67">
        <v>0</v>
      </c>
      <c r="J152" s="67">
        <v>0</v>
      </c>
      <c r="K152" s="67">
        <v>0</v>
      </c>
      <c r="L152" s="67">
        <v>0</v>
      </c>
    </row>
    <row r="153" spans="1:12" ht="15.6" x14ac:dyDescent="0.3">
      <c r="A153" s="28"/>
      <c r="B153" s="28"/>
      <c r="C153" s="58" t="s">
        <v>50</v>
      </c>
      <c r="D153" s="12">
        <v>714</v>
      </c>
      <c r="E153" s="35" t="s">
        <v>93</v>
      </c>
      <c r="F153" s="68">
        <v>41010.9</v>
      </c>
      <c r="G153" s="68">
        <v>8723.65</v>
      </c>
      <c r="H153" s="67">
        <v>0</v>
      </c>
      <c r="I153" s="67">
        <v>0</v>
      </c>
      <c r="J153" s="67">
        <v>0</v>
      </c>
      <c r="K153" s="67">
        <v>0</v>
      </c>
      <c r="L153" s="67">
        <v>0</v>
      </c>
    </row>
    <row r="154" spans="1:12" ht="15.6" x14ac:dyDescent="0.3">
      <c r="A154" s="28"/>
      <c r="B154" s="28"/>
      <c r="C154" s="58"/>
      <c r="D154" s="12">
        <v>716</v>
      </c>
      <c r="E154" s="36" t="s">
        <v>72</v>
      </c>
      <c r="F154" s="68">
        <v>0</v>
      </c>
      <c r="G154" s="68">
        <v>7500</v>
      </c>
      <c r="H154" s="67">
        <v>0</v>
      </c>
      <c r="I154" s="67">
        <v>0</v>
      </c>
      <c r="J154" s="67">
        <v>0</v>
      </c>
      <c r="K154" s="67">
        <v>0</v>
      </c>
      <c r="L154" s="67">
        <v>0</v>
      </c>
    </row>
    <row r="155" spans="1:12" ht="15.6" x14ac:dyDescent="0.3">
      <c r="A155" s="28"/>
      <c r="B155" s="28"/>
      <c r="C155" s="57" t="s">
        <v>91</v>
      </c>
      <c r="D155" s="12">
        <v>711</v>
      </c>
      <c r="E155" s="36" t="s">
        <v>71</v>
      </c>
      <c r="F155" s="68">
        <v>0</v>
      </c>
      <c r="G155" s="68">
        <v>8141</v>
      </c>
      <c r="H155" s="67">
        <v>0</v>
      </c>
      <c r="I155" s="67">
        <v>0</v>
      </c>
      <c r="J155" s="67">
        <v>0</v>
      </c>
      <c r="K155" s="67">
        <v>0</v>
      </c>
      <c r="L155" s="67">
        <v>0</v>
      </c>
    </row>
    <row r="156" spans="1:12" x14ac:dyDescent="0.3">
      <c r="A156" s="19"/>
      <c r="B156" s="25"/>
      <c r="C156" s="59"/>
      <c r="D156" s="12">
        <v>718</v>
      </c>
      <c r="E156" s="36" t="s">
        <v>96</v>
      </c>
      <c r="F156" s="68">
        <v>38682</v>
      </c>
      <c r="G156" s="68">
        <v>0</v>
      </c>
      <c r="H156" s="67">
        <v>0</v>
      </c>
      <c r="I156" s="67">
        <v>0</v>
      </c>
      <c r="J156" s="67">
        <v>0</v>
      </c>
      <c r="K156" s="67">
        <v>0</v>
      </c>
      <c r="L156" s="67">
        <v>0</v>
      </c>
    </row>
    <row r="157" spans="1:12" x14ac:dyDescent="0.3">
      <c r="A157" s="19"/>
      <c r="B157" s="25"/>
      <c r="C157" s="57" t="s">
        <v>58</v>
      </c>
      <c r="D157" s="12">
        <v>716</v>
      </c>
      <c r="E157" s="36" t="s">
        <v>72</v>
      </c>
      <c r="F157" s="68">
        <v>0</v>
      </c>
      <c r="G157" s="68">
        <v>4800</v>
      </c>
      <c r="H157" s="67">
        <v>0</v>
      </c>
      <c r="I157" s="67">
        <v>15000</v>
      </c>
      <c r="J157" s="67">
        <v>0</v>
      </c>
      <c r="K157" s="67">
        <v>0</v>
      </c>
      <c r="L157" s="67">
        <v>0</v>
      </c>
    </row>
    <row r="158" spans="1:12" x14ac:dyDescent="0.3">
      <c r="A158" s="19"/>
      <c r="B158" s="25"/>
      <c r="C158" s="59"/>
      <c r="D158" s="12">
        <v>717</v>
      </c>
      <c r="E158" s="36" t="s">
        <v>66</v>
      </c>
      <c r="F158" s="68">
        <v>68338.399999999994</v>
      </c>
      <c r="G158" s="68">
        <v>528727.34</v>
      </c>
      <c r="H158" s="67">
        <v>0</v>
      </c>
      <c r="I158" s="67">
        <v>164500</v>
      </c>
      <c r="J158" s="67">
        <v>0</v>
      </c>
      <c r="K158" s="67">
        <v>0</v>
      </c>
      <c r="L158" s="67">
        <v>0</v>
      </c>
    </row>
    <row r="159" spans="1:12" x14ac:dyDescent="0.3">
      <c r="A159" s="19"/>
      <c r="B159" s="25"/>
      <c r="C159" s="30" t="s">
        <v>62</v>
      </c>
      <c r="D159" s="12">
        <v>717</v>
      </c>
      <c r="E159" s="36" t="s">
        <v>66</v>
      </c>
      <c r="F159" s="68">
        <v>407631.95</v>
      </c>
      <c r="G159" s="68">
        <v>8609.23</v>
      </c>
      <c r="H159" s="67">
        <v>0</v>
      </c>
      <c r="I159" s="67">
        <v>0</v>
      </c>
      <c r="J159" s="67">
        <v>0</v>
      </c>
      <c r="K159" s="67">
        <v>0</v>
      </c>
      <c r="L159" s="67">
        <v>0</v>
      </c>
    </row>
    <row r="160" spans="1:12" x14ac:dyDescent="0.3">
      <c r="A160" s="19"/>
      <c r="B160" s="24"/>
      <c r="C160" s="24"/>
      <c r="D160" s="24"/>
      <c r="E160" s="27" t="s">
        <v>67</v>
      </c>
      <c r="F160" s="70">
        <f>SUM(F151:F159)</f>
        <v>595643.25</v>
      </c>
      <c r="G160" s="70">
        <f>SUM(G150:G159)</f>
        <v>577330.48</v>
      </c>
      <c r="H160" s="63">
        <f>SUM(H151:H159)</f>
        <v>0</v>
      </c>
      <c r="I160" s="63">
        <f>SUM(I150:I159)</f>
        <v>179500</v>
      </c>
      <c r="J160" s="63">
        <f>SUM(J151:J159)</f>
        <v>0</v>
      </c>
      <c r="K160" s="63">
        <f>SUM(K151:K154)</f>
        <v>0</v>
      </c>
      <c r="L160" s="63">
        <f>SUM(L151:L154)</f>
        <v>0</v>
      </c>
    </row>
    <row r="161" spans="1:22" x14ac:dyDescent="0.3">
      <c r="A161" s="19"/>
      <c r="B161" s="25"/>
      <c r="C161" s="25"/>
      <c r="D161" s="25"/>
      <c r="E161" s="19"/>
      <c r="F161" s="71"/>
      <c r="G161" s="71"/>
      <c r="H161" s="71"/>
      <c r="I161" s="71"/>
      <c r="J161" s="71"/>
      <c r="K161" s="71"/>
      <c r="L161" s="71"/>
    </row>
    <row r="162" spans="1:22" x14ac:dyDescent="0.3">
      <c r="A162" s="19"/>
      <c r="B162" s="31" t="s">
        <v>69</v>
      </c>
      <c r="C162" s="25"/>
      <c r="D162" s="25"/>
      <c r="E162" s="19"/>
      <c r="F162" s="71"/>
      <c r="G162" s="71"/>
      <c r="H162" s="71"/>
      <c r="I162" s="63"/>
      <c r="J162" s="71"/>
      <c r="K162" s="71"/>
      <c r="L162" s="71"/>
    </row>
    <row r="163" spans="1:22" x14ac:dyDescent="0.3">
      <c r="A163" s="19"/>
      <c r="B163" s="25"/>
      <c r="C163" s="30" t="s">
        <v>22</v>
      </c>
      <c r="D163" s="26">
        <v>821</v>
      </c>
      <c r="E163" s="26" t="s">
        <v>74</v>
      </c>
      <c r="F163" s="43">
        <v>80208.03</v>
      </c>
      <c r="G163" s="43">
        <v>21877.27</v>
      </c>
      <c r="H163" s="72">
        <v>22000</v>
      </c>
      <c r="I163" s="72">
        <v>22000</v>
      </c>
      <c r="J163" s="72">
        <v>22000</v>
      </c>
      <c r="K163" s="72">
        <v>22000</v>
      </c>
      <c r="L163" s="72">
        <v>22000</v>
      </c>
    </row>
    <row r="164" spans="1:22" x14ac:dyDescent="0.3">
      <c r="A164" s="19"/>
      <c r="B164" s="25"/>
      <c r="C164" s="30" t="s">
        <v>94</v>
      </c>
      <c r="D164" s="26">
        <v>821</v>
      </c>
      <c r="E164" s="26" t="s">
        <v>92</v>
      </c>
      <c r="F164" s="43">
        <v>0</v>
      </c>
      <c r="G164" s="43">
        <v>14980</v>
      </c>
      <c r="H164" s="72">
        <v>3996</v>
      </c>
      <c r="I164" s="72">
        <v>0</v>
      </c>
      <c r="J164" s="72">
        <v>0</v>
      </c>
      <c r="K164" s="72">
        <v>0</v>
      </c>
      <c r="L164" s="72">
        <v>0</v>
      </c>
    </row>
    <row r="165" spans="1:22" x14ac:dyDescent="0.3">
      <c r="A165" s="19"/>
      <c r="B165" s="25"/>
      <c r="C165" s="30" t="s">
        <v>54</v>
      </c>
      <c r="D165" s="26">
        <v>821</v>
      </c>
      <c r="E165" s="26" t="s">
        <v>92</v>
      </c>
      <c r="F165" s="43">
        <v>3996</v>
      </c>
      <c r="G165" s="43">
        <v>5610.66</v>
      </c>
      <c r="H165" s="72">
        <v>3996</v>
      </c>
      <c r="I165" s="72">
        <v>30000</v>
      </c>
      <c r="J165" s="72">
        <v>50892</v>
      </c>
      <c r="K165" s="72">
        <v>20892</v>
      </c>
      <c r="L165" s="72">
        <v>20892</v>
      </c>
    </row>
    <row r="166" spans="1:22" x14ac:dyDescent="0.3">
      <c r="A166" s="19"/>
      <c r="B166" s="25"/>
      <c r="C166" s="30" t="s">
        <v>54</v>
      </c>
      <c r="D166" s="26">
        <v>824</v>
      </c>
      <c r="E166" s="26" t="s">
        <v>100</v>
      </c>
      <c r="F166" s="43">
        <v>0</v>
      </c>
      <c r="G166" s="43">
        <v>0</v>
      </c>
      <c r="H166" s="72">
        <v>0</v>
      </c>
      <c r="I166" s="72">
        <v>0</v>
      </c>
      <c r="J166" s="72">
        <v>9070</v>
      </c>
      <c r="K166" s="72">
        <v>0</v>
      </c>
      <c r="L166" s="72">
        <v>0</v>
      </c>
    </row>
    <row r="167" spans="1:22" x14ac:dyDescent="0.3">
      <c r="A167" s="19"/>
      <c r="B167" s="25"/>
      <c r="C167" s="25"/>
      <c r="D167" s="25"/>
      <c r="E167" s="32" t="s">
        <v>70</v>
      </c>
      <c r="F167" s="63">
        <f t="shared" ref="F167:L167" si="22">SUM(F163:F166)</f>
        <v>84204.03</v>
      </c>
      <c r="G167" s="63">
        <f t="shared" si="22"/>
        <v>42467.930000000008</v>
      </c>
      <c r="H167" s="63">
        <f t="shared" si="22"/>
        <v>29992</v>
      </c>
      <c r="I167" s="63">
        <f t="shared" si="22"/>
        <v>52000</v>
      </c>
      <c r="J167" s="63">
        <f t="shared" si="22"/>
        <v>81962</v>
      </c>
      <c r="K167" s="63">
        <f t="shared" si="22"/>
        <v>42892</v>
      </c>
      <c r="L167" s="63">
        <f t="shared" si="22"/>
        <v>42892</v>
      </c>
    </row>
    <row r="168" spans="1:22" x14ac:dyDescent="0.3">
      <c r="A168" s="23"/>
      <c r="B168" s="33"/>
      <c r="C168" s="33"/>
      <c r="D168" s="33"/>
      <c r="E168" s="23"/>
      <c r="F168" s="49">
        <f>F148+F160+F167</f>
        <v>1297223.82</v>
      </c>
      <c r="G168" s="49">
        <f>G148+G160+G167</f>
        <v>1251355.4200000002</v>
      </c>
      <c r="H168" s="49">
        <f>H148+H160+H167</f>
        <v>499191</v>
      </c>
      <c r="I168" s="49">
        <f>I148+I160+I167</f>
        <v>767331</v>
      </c>
      <c r="J168" s="49">
        <f>J148+J160+J167</f>
        <v>604545</v>
      </c>
      <c r="K168" s="49">
        <f>K148+K160+K167</f>
        <v>567675</v>
      </c>
      <c r="L168" s="49">
        <f>L148+L160+L167</f>
        <v>567675</v>
      </c>
    </row>
    <row r="169" spans="1:22" x14ac:dyDescent="0.3">
      <c r="A169" s="19"/>
      <c r="B169" s="25"/>
      <c r="C169" s="25"/>
      <c r="D169" s="25"/>
      <c r="E169" s="19"/>
      <c r="F169" s="19"/>
      <c r="G169" s="19"/>
      <c r="H169" s="19"/>
      <c r="I169" s="19"/>
      <c r="J169" s="19"/>
      <c r="K169" s="19"/>
      <c r="L169" s="19"/>
    </row>
    <row r="170" spans="1:22" x14ac:dyDescent="0.3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</row>
  </sheetData>
  <sheetProtection selectLockedCells="1" selectUnlockedCells="1"/>
  <mergeCells count="22">
    <mergeCell ref="C157:C158"/>
    <mergeCell ref="C155:C156"/>
    <mergeCell ref="C131:C132"/>
    <mergeCell ref="C153:C154"/>
    <mergeCell ref="C78:C81"/>
    <mergeCell ref="C111:C114"/>
    <mergeCell ref="C94:C103"/>
    <mergeCell ref="C83:C85"/>
    <mergeCell ref="C87:C92"/>
    <mergeCell ref="C143:C144"/>
    <mergeCell ref="A1:L3"/>
    <mergeCell ref="A5:B5"/>
    <mergeCell ref="C37:C49"/>
    <mergeCell ref="C53:C59"/>
    <mergeCell ref="C75:C76"/>
    <mergeCell ref="C120:C123"/>
    <mergeCell ref="C134:C141"/>
    <mergeCell ref="C116:C118"/>
    <mergeCell ref="C125:C129"/>
    <mergeCell ref="C69:C73"/>
    <mergeCell ref="C105:C109"/>
    <mergeCell ref="C61:C65"/>
  </mergeCells>
  <pageMargins left="0.70866141732283472" right="0.70866141732283472" top="0.74803149606299213" bottom="0.74803149606299213" header="0.31496062992125984" footer="0.31496062992125984"/>
  <pageSetup paperSize="9" scale="70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WEISSOVÁ Helena</dc:creator>
  <cp:lastModifiedBy>BAAROVA Kristina</cp:lastModifiedBy>
  <cp:lastPrinted>2023-11-24T10:20:28Z</cp:lastPrinted>
  <dcterms:created xsi:type="dcterms:W3CDTF">2017-10-30T06:46:28Z</dcterms:created>
  <dcterms:modified xsi:type="dcterms:W3CDTF">2025-11-09T19:31:44Z</dcterms:modified>
</cp:coreProperties>
</file>